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Academic Affairs\Academic Departments\IGSD\fc_igsd\FORMS\"/>
    </mc:Choice>
  </mc:AlternateContent>
  <xr:revisionPtr revIDLastSave="0" documentId="8_{D35C288F-7468-4E6C-BFFE-FC1BAAC72045}" xr6:coauthVersionLast="47" xr6:coauthVersionMax="47" xr10:uidLastSave="{00000000-0000-0000-0000-000000000000}"/>
  <bookViews>
    <workbookView xWindow="-120" yWindow="-120" windowWidth="25440" windowHeight="15390" xr2:uid="{E3D300B5-40CA-47B1-8906-770302DC1451}"/>
  </bookViews>
  <sheets>
    <sheet name="Estimated Cost Calculator" sheetId="1" r:id="rId1"/>
    <sheet name="Estimated Cost Example" sheetId="4" r:id="rId2"/>
    <sheet name="Cost Exampl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4" l="1"/>
  <c r="B7" i="4"/>
  <c r="B15" i="1"/>
  <c r="B7" i="1"/>
  <c r="D8" i="1" s="1"/>
  <c r="D16" i="1" s="1"/>
  <c r="B8" i="4" l="1"/>
  <c r="D8" i="4"/>
  <c r="D16" i="4" s="1"/>
  <c r="B16" i="4" s="1"/>
  <c r="B17" i="4" s="1"/>
  <c r="B16" i="1"/>
  <c r="B17" i="1" s="1"/>
  <c r="B8" i="1"/>
  <c r="B19" i="4" l="1"/>
  <c r="B9" i="4"/>
  <c r="B20" i="4" s="1"/>
  <c r="B19" i="1"/>
  <c r="B9" i="1"/>
  <c r="B20" i="1" s="1"/>
</calcChain>
</file>

<file path=xl/sharedStrings.xml><?xml version="1.0" encoding="utf-8"?>
<sst xmlns="http://schemas.openxmlformats.org/spreadsheetml/2006/main" count="136" uniqueCount="83">
  <si>
    <t>Estimated Project Center Cost Calculator 2023-2024</t>
  </si>
  <si>
    <r>
      <rPr>
        <sz val="14"/>
        <color theme="1"/>
        <rFont val="Calibri"/>
        <family val="2"/>
        <scheme val="minor"/>
      </rPr>
      <t xml:space="preserve">Use this calculator to determine your </t>
    </r>
    <r>
      <rPr>
        <i/>
        <sz val="14"/>
        <color theme="1"/>
        <rFont val="Calibri"/>
        <family val="2"/>
        <scheme val="minor"/>
      </rPr>
      <t>estimated</t>
    </r>
    <r>
      <rPr>
        <sz val="14"/>
        <color theme="1"/>
        <rFont val="Calibri"/>
        <family val="2"/>
        <scheme val="minor"/>
      </rPr>
      <t xml:space="preserve"> program cost for Off-Campus Residential Programs.*</t>
    </r>
    <r>
      <rPr>
        <sz val="9"/>
        <color theme="1"/>
        <rFont val="Calibri"/>
        <family val="2"/>
        <scheme val="minor"/>
      </rPr>
      <t xml:space="preserve"> </t>
    </r>
  </si>
  <si>
    <t xml:space="preserve">Estimated program costs for each Project Center may be found on the eProjects program page for that center. </t>
  </si>
  <si>
    <t>Estimated  Project Center Costs</t>
  </si>
  <si>
    <t>Description</t>
  </si>
  <si>
    <t>Housing &amp; Program Fee</t>
  </si>
  <si>
    <t>Enter the Housing and Program Fee for the Project center **</t>
  </si>
  <si>
    <t>Visa Processing</t>
  </si>
  <si>
    <t>If your Project Center lists a visa processing fee, please list that cost here</t>
  </si>
  <si>
    <t>Billable subtotal:</t>
  </si>
  <si>
    <t>The billable cost of your program, charged to your student account</t>
  </si>
  <si>
    <t xml:space="preserve">The billable cost covered by the Global Scholarship (up to $5000) </t>
  </si>
  <si>
    <t>Billable cost not covered by Global Scholarship</t>
  </si>
  <si>
    <t>Round-trip transportation</t>
  </si>
  <si>
    <t>Enter round-trip transportation estimate</t>
  </si>
  <si>
    <t>On-site commuting costs</t>
  </si>
  <si>
    <t>Enter on-site commuting costs estimate</t>
  </si>
  <si>
    <t>Tourist activities and incidentals</t>
  </si>
  <si>
    <t>Enter tourist activities and incidentals estimate</t>
  </si>
  <si>
    <t>Meals</t>
  </si>
  <si>
    <t xml:space="preserve">Enter meals cost estimate </t>
  </si>
  <si>
    <t>IQP project related incidentals</t>
  </si>
  <si>
    <t>Students may be required to spend up to $150.00 on direct project related costs</t>
  </si>
  <si>
    <t>Non-Billable subtotal:</t>
  </si>
  <si>
    <r>
      <rPr>
        <sz val="11"/>
        <color rgb="FF000000"/>
        <rFont val="Calibri"/>
        <family val="2"/>
      </rPr>
      <t xml:space="preserve">Items in green are out-of-pocket expenses and do not show up itemized on the tuition bill.  Up to $1,500 of this amount may be offset by the remainder of the Global Scholarship as a </t>
    </r>
    <r>
      <rPr>
        <i/>
        <u/>
        <sz val="11"/>
        <color rgb="FF000000"/>
        <rFont val="Calibri"/>
        <family val="2"/>
      </rPr>
      <t>reduction to the student account</t>
    </r>
    <r>
      <rPr>
        <sz val="11"/>
        <color rgb="FF000000"/>
        <rFont val="Calibri"/>
        <family val="2"/>
      </rPr>
      <t xml:space="preserve"> for the project term.</t>
    </r>
  </si>
  <si>
    <t>Out-of-pocket expenses covered by Global Scholarship (up to $1500)</t>
  </si>
  <si>
    <t>Out-of-pocket expenses not covered by Global Scholarship</t>
  </si>
  <si>
    <t>Total costs covered by Global Scholarship</t>
  </si>
  <si>
    <t xml:space="preserve">Your estimated contribution </t>
  </si>
  <si>
    <t>* For students who opt to complete their off-campus project experience at one of WPI’s non-residential project centers in the Worcester and    Boston area, there is a $1,000 scholarship to cover expenses. These project centers include the Worcester Community Project Center, Massachusetts Water Resource Outreach Center, Boston Project Center, and project centers associated with MITRE, Stantec, and MIT Lincoln Labs.</t>
  </si>
  <si>
    <t xml:space="preserve">Please note: The costs calculated here are for the Off-Campus Global Projects Program and do not include tuition or additional costs for WPI Housing or WPI Meal Plan, if applicable. </t>
  </si>
  <si>
    <t>Estimated Project Center Cost Example for Wellington, NZ (2023-2024)</t>
  </si>
  <si>
    <t>Your estimated contribution</t>
  </si>
  <si>
    <t>**Housing and Program Fee cost estimates are calculated one year in advance of the program's dates.  Unexpected increases do occur.  We will do our best to inform students of increases over $200.  Students will be billed for final program costs by WPI in the term prior to travel. The scholarship will be applied around the same time.</t>
  </si>
  <si>
    <t>Examples of Different Non-Billable Costs Associated with Global Project Programs*</t>
  </si>
  <si>
    <t>Lower End
(lower estimated costs)</t>
  </si>
  <si>
    <t>Middle Ground
(as seen on eProjects)</t>
  </si>
  <si>
    <t>Higher End
(higher estimated costs)</t>
  </si>
  <si>
    <t>Transportation to Site**</t>
  </si>
  <si>
    <t>Purchasing ticket in advance, includes layovers, least desired flight times (early morning/late night)</t>
  </si>
  <si>
    <t>This cost could vary, most people aim to purchase in advance but might book a non-stop flight, leaving you in the middle of the estimate.</t>
  </si>
  <si>
    <t>Waiting to purchase airfare until a few weeks before, non-stop flights, business/first class, more desired flight times (red-eye/mid-day)</t>
  </si>
  <si>
    <t>Wellington, New Zealand</t>
  </si>
  <si>
    <t>$3,000+</t>
  </si>
  <si>
    <t>Berlin, Germany</t>
  </si>
  <si>
    <t>$1,500+</t>
  </si>
  <si>
    <t>Yerevan, Armenia</t>
  </si>
  <si>
    <t>Santa Fe, NM, USA</t>
  </si>
  <si>
    <t>$700+</t>
  </si>
  <si>
    <t>Nantucket, MA, USA</t>
  </si>
  <si>
    <t>$125+</t>
  </si>
  <si>
    <t>Meals &amp; Dining**</t>
  </si>
  <si>
    <t>Purchasing groceries, utilizing a meal plan, rarely eating out</t>
  </si>
  <si>
    <t>Eating out on ocassion and limiting one's self to a few restaurant meals per week</t>
  </si>
  <si>
    <t>Eating out regularly, purchasing multiple meals per day</t>
  </si>
  <si>
    <t>$1000+</t>
  </si>
  <si>
    <t>$650+</t>
  </si>
  <si>
    <t>$800+</t>
  </si>
  <si>
    <t>$1,000+</t>
  </si>
  <si>
    <t>Ground Transportation**</t>
  </si>
  <si>
    <t>Utilzing public transit, walking</t>
  </si>
  <si>
    <t>Sharing transportation costs with other students, taking taxis on ocassion</t>
  </si>
  <si>
    <t>Using private car services, taxis, or Ubering to and from destinations</t>
  </si>
  <si>
    <t>$200+</t>
  </si>
  <si>
    <t>$300+</t>
  </si>
  <si>
    <t>$150+</t>
  </si>
  <si>
    <t>Tourist Activities &amp; Incidentials**</t>
  </si>
  <si>
    <t>Enjoying free museums and activities, limited weekend trips, only necessary shopping</t>
  </si>
  <si>
    <t xml:space="preserve">Limiting one's self to 1-2 excursions during the term, souvenior shopping on occasion, etc. </t>
  </si>
  <si>
    <t>Purchaisng museum/tour tickets, traveling every weekend, non-essential shopping, etc.</t>
  </si>
  <si>
    <t>Bringing all toiletires, medications and personal care items with you</t>
  </si>
  <si>
    <t>Only buying personal items on occasion or in case of emergency</t>
  </si>
  <si>
    <t>Waiting to buy all personal items when you arrive to your host country</t>
  </si>
  <si>
    <t>$2,000+</t>
  </si>
  <si>
    <t>$1,700+</t>
  </si>
  <si>
    <t>$350+</t>
  </si>
  <si>
    <t>$600+</t>
  </si>
  <si>
    <t>IQP Project Related Incidentals</t>
  </si>
  <si>
    <t>Fixed cost associated with project materials, transit, etc. while on site</t>
  </si>
  <si>
    <t xml:space="preserve">*PLEASE NOTE: 
The provided examples are based off three IQP programs offered during the 2023-24 academic year. These costs may vary depending on your given program and the year in which you are attending. If you want more detailed information regarding your program, please visit your Project Center Overview page, via the Project Opportunities page on eProjects, to find your cost breakdown. Once located, the costs seen are the "middle ground" estimate for your destination. You can then assume higher or lower costs based on your desired spending. </t>
  </si>
  <si>
    <t xml:space="preserve">**PLEASE NOTE: 
These descriptions are simply examples provided and could vary depending on your personal needs, habits or desires. </t>
  </si>
  <si>
    <t>**Housing and Program Fee cost estimates are calculated one year in advance of the program's dates.  Unexpected increases do occur.  We will do our best to inform students of increases over $200.  Students will be billed for final program costs by WPI in the term prior to travel. The scholarship will be applied around the same time.</t>
  </si>
  <si>
    <t>Please note: The costs calculated here are for the Off-Campus Global Projects Program and do not include tuition or additional costs for WPI Housing or WPI Meal Plan,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</si>
</sst>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6">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4"/>
      <color theme="1"/>
      <name val="Calibri"/>
      <family val="2"/>
      <scheme val="minor"/>
    </font>
    <font>
      <sz val="9"/>
      <name val="Calibri"/>
      <family val="2"/>
      <scheme val="minor"/>
    </font>
    <font>
      <sz val="15"/>
      <name val="Arial Unicode MS"/>
    </font>
    <font>
      <sz val="18"/>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2"/>
      <color theme="1"/>
      <name val="Calibri"/>
      <family val="2"/>
      <scheme val="minor"/>
    </font>
    <font>
      <b/>
      <i/>
      <sz val="11"/>
      <name val="Calibri"/>
      <family val="2"/>
      <scheme val="minor"/>
    </font>
    <font>
      <i/>
      <sz val="14"/>
      <color theme="1"/>
      <name val="Calibri"/>
      <family val="2"/>
      <scheme val="minor"/>
    </font>
    <font>
      <sz val="11"/>
      <color rgb="FF000000"/>
      <name val="Calibri"/>
      <family val="2"/>
    </font>
    <font>
      <i/>
      <u/>
      <sz val="11"/>
      <color rgb="FF000000"/>
      <name val="Calibri"/>
      <family val="2"/>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9999"/>
        <bgColor indexed="64"/>
      </patternFill>
    </fill>
    <fill>
      <patternFill patternType="solid">
        <fgColor theme="2" tint="-9.9978637043366805E-2"/>
        <bgColor indexed="64"/>
      </patternFill>
    </fill>
    <fill>
      <patternFill patternType="solid">
        <fgColor theme="0"/>
        <bgColor indexed="64"/>
      </patternFill>
    </fill>
    <fill>
      <patternFill patternType="solid">
        <fgColor theme="1" tint="0.14999847407452621"/>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rgb="FFDDDDDD"/>
      </top>
      <bottom style="medium">
        <color rgb="FFDDDDDD"/>
      </bottom>
      <diagonal/>
    </border>
    <border>
      <left style="medium">
        <color indexed="64"/>
      </left>
      <right style="medium">
        <color rgb="FFDDDDDD"/>
      </right>
      <top style="medium">
        <color rgb="FFDDDDDD"/>
      </top>
      <bottom style="medium">
        <color rgb="FFDDDDDD"/>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80">
    <xf numFmtId="0" fontId="0" fillId="0" borderId="0" xfId="0"/>
    <xf numFmtId="0" fontId="3" fillId="0" borderId="0" xfId="0" applyFont="1" applyProtection="1">
      <protection locked="0"/>
    </xf>
    <xf numFmtId="0" fontId="0" fillId="0" borderId="0" xfId="0" applyProtection="1">
      <protection locked="0"/>
    </xf>
    <xf numFmtId="0" fontId="6" fillId="0" borderId="0" xfId="0" applyFont="1" applyAlignment="1" applyProtection="1">
      <alignment horizontal="left" vertical="center"/>
      <protection locked="0"/>
    </xf>
    <xf numFmtId="44" fontId="3" fillId="0" borderId="0" xfId="0" applyNumberFormat="1" applyFont="1" applyProtection="1">
      <protection locked="0"/>
    </xf>
    <xf numFmtId="0" fontId="3" fillId="0" borderId="0" xfId="0" applyFont="1"/>
    <xf numFmtId="44" fontId="8" fillId="2" borderId="1" xfId="1" applyFont="1" applyFill="1" applyBorder="1" applyProtection="1">
      <protection locked="0"/>
    </xf>
    <xf numFmtId="44" fontId="8" fillId="3" borderId="1" xfId="1" applyFont="1" applyFill="1" applyBorder="1" applyProtection="1">
      <protection locked="0"/>
    </xf>
    <xf numFmtId="0" fontId="0" fillId="0" borderId="0" xfId="0" applyAlignment="1">
      <alignment wrapText="1"/>
    </xf>
    <xf numFmtId="0" fontId="0" fillId="0" borderId="2" xfId="0" applyBorder="1" applyAlignment="1">
      <alignment wrapText="1"/>
    </xf>
    <xf numFmtId="0" fontId="0" fillId="0" borderId="2" xfId="0" applyBorder="1" applyAlignment="1">
      <alignment horizontal="right" wrapText="1"/>
    </xf>
    <xf numFmtId="0" fontId="2" fillId="0" borderId="2" xfId="0" applyFont="1" applyBorder="1" applyAlignment="1">
      <alignment wrapText="1"/>
    </xf>
    <xf numFmtId="0" fontId="0" fillId="5" borderId="2" xfId="0" applyFill="1" applyBorder="1" applyAlignment="1">
      <alignment horizontal="center" vertical="center" wrapText="1"/>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6" fontId="2" fillId="5"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6" fontId="0" fillId="5" borderId="2" xfId="0" applyNumberFormat="1" applyFill="1" applyBorder="1" applyAlignment="1">
      <alignment horizontal="center" vertical="center" wrapText="1"/>
    </xf>
    <xf numFmtId="6" fontId="2" fillId="4" borderId="2" xfId="0" applyNumberFormat="1" applyFont="1" applyFill="1" applyBorder="1" applyAlignment="1">
      <alignment horizontal="center" vertical="center" wrapText="1"/>
    </xf>
    <xf numFmtId="6" fontId="2" fillId="6" borderId="2" xfId="0" applyNumberFormat="1" applyFont="1" applyFill="1" applyBorder="1" applyAlignment="1">
      <alignment horizontal="center" vertical="center" wrapText="1"/>
    </xf>
    <xf numFmtId="0" fontId="2" fillId="0" borderId="2" xfId="0" applyFont="1" applyBorder="1" applyAlignment="1">
      <alignment horizontal="left" wrapText="1"/>
    </xf>
    <xf numFmtId="0" fontId="10" fillId="0" borderId="0" xfId="2" applyAlignment="1">
      <alignment wrapText="1"/>
    </xf>
    <xf numFmtId="0" fontId="0" fillId="9" borderId="0" xfId="0" applyFill="1" applyAlignment="1">
      <alignment wrapText="1"/>
    </xf>
    <xf numFmtId="0" fontId="0" fillId="9" borderId="0" xfId="0" applyFill="1"/>
    <xf numFmtId="0" fontId="9" fillId="0" borderId="8" xfId="0" applyFont="1" applyBorder="1" applyProtection="1">
      <protection locked="0"/>
    </xf>
    <xf numFmtId="0" fontId="9" fillId="0" borderId="0" xfId="0" applyFont="1" applyProtection="1">
      <protection locked="0"/>
    </xf>
    <xf numFmtId="0" fontId="9" fillId="0" borderId="9" xfId="0" applyFont="1" applyBorder="1" applyProtection="1">
      <protection locked="0"/>
    </xf>
    <xf numFmtId="0" fontId="8" fillId="2" borderId="10" xfId="0" applyFont="1" applyFill="1" applyBorder="1" applyAlignment="1" applyProtection="1">
      <alignment horizontal="left" wrapText="1"/>
      <protection locked="0"/>
    </xf>
    <xf numFmtId="0" fontId="8" fillId="0" borderId="9" xfId="0" applyFont="1" applyBorder="1" applyProtection="1">
      <protection locked="0"/>
    </xf>
    <xf numFmtId="0" fontId="8" fillId="0" borderId="11" xfId="0" applyFont="1" applyBorder="1" applyAlignment="1" applyProtection="1">
      <alignment horizontal="right" wrapText="1"/>
      <protection locked="0"/>
    </xf>
    <xf numFmtId="44" fontId="8" fillId="0" borderId="0" xfId="1" applyFont="1" applyBorder="1" applyProtection="1"/>
    <xf numFmtId="0" fontId="10" fillId="0" borderId="9" xfId="2" applyBorder="1" applyProtection="1">
      <protection locked="0"/>
    </xf>
    <xf numFmtId="44" fontId="9" fillId="0" borderId="0" xfId="1" applyFont="1" applyBorder="1" applyProtection="1"/>
    <xf numFmtId="0" fontId="8" fillId="3" borderId="10" xfId="0" applyFont="1" applyFill="1" applyBorder="1" applyAlignment="1" applyProtection="1">
      <alignment horizontal="left" wrapText="1"/>
      <protection locked="0"/>
    </xf>
    <xf numFmtId="0" fontId="8" fillId="3" borderId="11" xfId="0" applyFont="1" applyFill="1" applyBorder="1" applyAlignment="1" applyProtection="1">
      <alignment horizontal="left" wrapText="1"/>
      <protection locked="0"/>
    </xf>
    <xf numFmtId="44" fontId="8" fillId="3" borderId="0" xfId="1" applyFont="1" applyFill="1" applyBorder="1" applyProtection="1"/>
    <xf numFmtId="0" fontId="0" fillId="0" borderId="9" xfId="0" applyBorder="1" applyAlignment="1" applyProtection="1">
      <alignment wrapText="1"/>
      <protection locked="0"/>
    </xf>
    <xf numFmtId="0" fontId="8" fillId="0" borderId="8" xfId="0" applyFont="1" applyBorder="1" applyAlignment="1" applyProtection="1">
      <alignment horizontal="right" wrapText="1"/>
      <protection locked="0"/>
    </xf>
    <xf numFmtId="0" fontId="5" fillId="0" borderId="12" xfId="0" applyFont="1" applyBorder="1" applyAlignment="1" applyProtection="1">
      <alignment horizontal="right" wrapText="1"/>
      <protection locked="0"/>
    </xf>
    <xf numFmtId="44" fontId="5" fillId="0" borderId="13" xfId="1" applyFont="1" applyBorder="1" applyProtection="1">
      <protection locked="0"/>
    </xf>
    <xf numFmtId="0" fontId="3" fillId="0" borderId="14" xfId="0" applyFont="1" applyBorder="1" applyAlignment="1" applyProtection="1">
      <alignment wrapText="1"/>
      <protection locked="0"/>
    </xf>
    <xf numFmtId="44" fontId="9" fillId="10" borderId="0" xfId="1" applyFont="1" applyFill="1" applyBorder="1" applyProtection="1"/>
    <xf numFmtId="0" fontId="2" fillId="10" borderId="9" xfId="0" applyFont="1" applyFill="1" applyBorder="1" applyAlignment="1" applyProtection="1">
      <alignment wrapText="1"/>
      <protection locked="0"/>
    </xf>
    <xf numFmtId="0" fontId="12" fillId="0" borderId="11" xfId="0" applyFont="1" applyBorder="1" applyAlignment="1" applyProtection="1">
      <alignment horizontal="right" wrapText="1"/>
      <protection locked="0"/>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3" xfId="0" applyBorder="1" applyAlignment="1">
      <alignment horizontal="right" wrapText="1"/>
    </xf>
    <xf numFmtId="0" fontId="0" fillId="0" borderId="5" xfId="0" applyBorder="1" applyAlignment="1">
      <alignment horizontal="right" wrapText="1"/>
    </xf>
    <xf numFmtId="6" fontId="2" fillId="5" borderId="3" xfId="0" applyNumberFormat="1" applyFont="1" applyFill="1" applyBorder="1" applyAlignment="1">
      <alignment horizontal="center" vertical="center" wrapText="1"/>
    </xf>
    <xf numFmtId="6" fontId="2" fillId="4"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14" fillId="0" borderId="9" xfId="0" applyFont="1" applyBorder="1" applyAlignment="1" applyProtection="1">
      <alignment wrapText="1"/>
      <protection locked="0"/>
    </xf>
    <xf numFmtId="0" fontId="3"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7" fillId="7" borderId="15" xfId="0" applyFont="1" applyFill="1" applyBorder="1" applyAlignment="1" applyProtection="1">
      <alignment horizontal="center"/>
      <protection locked="0"/>
    </xf>
    <xf numFmtId="0" fontId="7" fillId="7" borderId="16" xfId="0" applyFont="1" applyFill="1" applyBorder="1" applyAlignment="1" applyProtection="1">
      <alignment horizontal="center"/>
      <protection locked="0"/>
    </xf>
    <xf numFmtId="0" fontId="7" fillId="7" borderId="17" xfId="0" applyFont="1" applyFill="1" applyBorder="1" applyAlignment="1" applyProtection="1">
      <alignment horizontal="center"/>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10" fillId="0" borderId="12" xfId="2" applyBorder="1" applyAlignment="1" applyProtection="1">
      <alignment horizontal="center" vertical="center"/>
      <protection locked="0"/>
    </xf>
    <xf numFmtId="0" fontId="10" fillId="0" borderId="13" xfId="2" applyBorder="1" applyAlignment="1" applyProtection="1">
      <alignment horizontal="center" vertical="center"/>
      <protection locked="0"/>
    </xf>
    <xf numFmtId="0" fontId="10" fillId="0" borderId="14" xfId="2" applyBorder="1" applyAlignment="1" applyProtection="1">
      <alignment horizontal="center" vertical="center"/>
      <protection locked="0"/>
    </xf>
    <xf numFmtId="0" fontId="0" fillId="7" borderId="5" xfId="0" applyFill="1" applyBorder="1" applyAlignment="1">
      <alignment horizontal="left" vertical="center" wrapText="1"/>
    </xf>
    <xf numFmtId="0" fontId="0" fillId="7" borderId="6" xfId="0" applyFill="1" applyBorder="1" applyAlignment="1">
      <alignment horizontal="left" vertical="center" wrapText="1"/>
    </xf>
    <xf numFmtId="0" fontId="0" fillId="7" borderId="7" xfId="0" applyFill="1" applyBorder="1" applyAlignment="1">
      <alignment horizontal="left" vertical="center" wrapText="1"/>
    </xf>
    <xf numFmtId="0" fontId="11" fillId="7" borderId="2" xfId="0" applyFont="1" applyFill="1" applyBorder="1" applyAlignment="1">
      <alignment horizontal="center" vertical="center"/>
    </xf>
    <xf numFmtId="0" fontId="2" fillId="0" borderId="3" xfId="0" applyFont="1" applyBorder="1" applyAlignment="1">
      <alignment horizontal="left" wrapText="1"/>
    </xf>
    <xf numFmtId="0" fontId="2" fillId="0" borderId="4" xfId="0" applyFont="1" applyBorder="1" applyAlignment="1">
      <alignment horizontal="left" wrapText="1"/>
    </xf>
    <xf numFmtId="0" fontId="0" fillId="7" borderId="2" xfId="0" applyFill="1" applyBorder="1" applyAlignment="1">
      <alignment horizontal="left" vertical="center" wrapText="1"/>
    </xf>
    <xf numFmtId="6" fontId="0" fillId="8" borderId="22" xfId="0" applyNumberFormat="1" applyFill="1" applyBorder="1" applyAlignment="1">
      <alignment horizontal="center" vertical="center" wrapText="1"/>
    </xf>
    <xf numFmtId="6" fontId="0" fillId="8" borderId="23" xfId="0" applyNumberFormat="1" applyFill="1" applyBorder="1" applyAlignment="1">
      <alignment horizontal="center" vertical="center" wrapText="1"/>
    </xf>
    <xf numFmtId="6" fontId="0" fillId="8" borderId="24" xfId="0" applyNumberFormat="1" applyFill="1" applyBorder="1" applyAlignment="1">
      <alignment horizontal="center" vertical="center" wrapText="1"/>
    </xf>
    <xf numFmtId="6" fontId="2" fillId="8" borderId="5" xfId="0" applyNumberFormat="1" applyFont="1" applyFill="1" applyBorder="1" applyAlignment="1">
      <alignment horizontal="center" vertical="center" wrapText="1"/>
    </xf>
    <xf numFmtId="6" fontId="2" fillId="8" borderId="6" xfId="0" applyNumberFormat="1" applyFont="1" applyFill="1" applyBorder="1" applyAlignment="1">
      <alignment horizontal="center" vertical="center" wrapText="1"/>
    </xf>
    <xf numFmtId="6" fontId="2" fillId="8" borderId="7" xfId="0" applyNumberFormat="1" applyFont="1" applyFill="1" applyBorder="1" applyAlignment="1">
      <alignment horizontal="center" vertical="center" wrapText="1"/>
    </xf>
    <xf numFmtId="6" fontId="2" fillId="8" borderId="19" xfId="0" applyNumberFormat="1" applyFont="1" applyFill="1" applyBorder="1" applyAlignment="1">
      <alignment horizontal="center" vertical="center" wrapText="1"/>
    </xf>
    <xf numFmtId="6" fontId="2" fillId="8" borderId="20" xfId="0" applyNumberFormat="1" applyFont="1" applyFill="1" applyBorder="1" applyAlignment="1">
      <alignment horizontal="center" vertical="center" wrapText="1"/>
    </xf>
    <xf numFmtId="6" fontId="2" fillId="8" borderId="21" xfId="0" applyNumberFormat="1" applyFont="1" applyFill="1" applyBorder="1" applyAlignment="1">
      <alignment horizontal="center" vertical="center" wrapText="1"/>
    </xf>
    <xf numFmtId="6" fontId="2" fillId="8" borderId="18" xfId="0" applyNumberFormat="1"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9999"/>
      <color rgb="FFFF99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projects.wpi.edu/" TargetMode="External"/><Relationship Id="rId1" Type="http://schemas.openxmlformats.org/officeDocument/2006/relationships/hyperlink" Target="https://www.wpi.edu/student-experience/resources/off-campus-projects/finances/scholarship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projects.wpi.edu/" TargetMode="External"/><Relationship Id="rId1" Type="http://schemas.openxmlformats.org/officeDocument/2006/relationships/hyperlink" Target="https://www.wpi.edu/student-experience/resources/off-campus-projects/finances/scholarship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00BD-7F4C-489A-B5C6-21592B95FD2B}">
  <dimension ref="A1:E24"/>
  <sheetViews>
    <sheetView tabSelected="1" workbookViewId="0">
      <selection activeCell="G15" sqref="G15"/>
    </sheetView>
  </sheetViews>
  <sheetFormatPr defaultColWidth="9.140625" defaultRowHeight="15"/>
  <cols>
    <col min="1" max="1" width="34.42578125" style="1" customWidth="1"/>
    <col min="2" max="2" width="16.5703125" style="1" customWidth="1"/>
    <col min="3" max="3" width="72.85546875" style="1" bestFit="1" customWidth="1"/>
    <col min="4" max="4" width="10.5703125" style="1" hidden="1" customWidth="1"/>
    <col min="5" max="5" width="10.140625" style="2" bestFit="1" customWidth="1"/>
    <col min="6" max="16384" width="9.140625" style="2"/>
  </cols>
  <sheetData>
    <row r="1" spans="1:5" ht="24" thickBot="1">
      <c r="A1" s="54" t="s">
        <v>0</v>
      </c>
      <c r="B1" s="55"/>
      <c r="C1" s="56"/>
    </row>
    <row r="2" spans="1:5" ht="31.5" customHeight="1" thickBot="1">
      <c r="A2" s="57" t="s">
        <v>1</v>
      </c>
      <c r="B2" s="58"/>
      <c r="C2" s="59"/>
    </row>
    <row r="3" spans="1:5" ht="22.5" customHeight="1" thickBot="1">
      <c r="A3" s="60" t="s">
        <v>2</v>
      </c>
      <c r="B3" s="61"/>
      <c r="C3" s="62"/>
    </row>
    <row r="4" spans="1:5" ht="19.5" thickBot="1">
      <c r="A4" s="24" t="s">
        <v>3</v>
      </c>
      <c r="B4" s="25"/>
      <c r="C4" s="26" t="s">
        <v>4</v>
      </c>
      <c r="E4" s="3"/>
    </row>
    <row r="5" spans="1:5" ht="21.75" customHeight="1" thickBot="1">
      <c r="A5" s="27" t="s">
        <v>5</v>
      </c>
      <c r="B5" s="6">
        <v>0</v>
      </c>
      <c r="C5" s="28" t="s">
        <v>6</v>
      </c>
    </row>
    <row r="6" spans="1:5" ht="15.75" thickBot="1">
      <c r="A6" s="27" t="s">
        <v>7</v>
      </c>
      <c r="B6" s="6">
        <v>0</v>
      </c>
      <c r="C6" s="28" t="s">
        <v>8</v>
      </c>
    </row>
    <row r="7" spans="1:5" ht="15.75" thickBot="1">
      <c r="A7" s="43" t="s">
        <v>9</v>
      </c>
      <c r="B7" s="30">
        <f>SUM(B5:B6)</f>
        <v>0</v>
      </c>
      <c r="C7" s="28" t="s">
        <v>10</v>
      </c>
    </row>
    <row r="8" spans="1:5" ht="15.75" thickBot="1">
      <c r="A8" s="29"/>
      <c r="B8" s="30">
        <f>IF(B7&gt;5000,5000,B7)</f>
        <v>0</v>
      </c>
      <c r="C8" s="31" t="s">
        <v>11</v>
      </c>
      <c r="D8" s="5">
        <f>IF(B7&gt;5000,0,5000-B7)</f>
        <v>5000</v>
      </c>
    </row>
    <row r="9" spans="1:5" ht="15.75" thickBot="1">
      <c r="A9" s="29"/>
      <c r="B9" s="32">
        <f>(B7-B8)</f>
        <v>0</v>
      </c>
      <c r="C9" s="28" t="s">
        <v>12</v>
      </c>
    </row>
    <row r="10" spans="1:5" ht="15.75" thickBot="1">
      <c r="A10" s="33" t="s">
        <v>13</v>
      </c>
      <c r="B10" s="7">
        <v>0</v>
      </c>
      <c r="C10" s="28" t="s">
        <v>14</v>
      </c>
      <c r="D10" s="4"/>
    </row>
    <row r="11" spans="1:5" ht="15.75" thickBot="1">
      <c r="A11" s="33" t="s">
        <v>15</v>
      </c>
      <c r="B11" s="7">
        <v>0</v>
      </c>
      <c r="C11" s="28" t="s">
        <v>16</v>
      </c>
    </row>
    <row r="12" spans="1:5" ht="15.75" thickBot="1">
      <c r="A12" s="33" t="s">
        <v>17</v>
      </c>
      <c r="B12" s="7">
        <v>0</v>
      </c>
      <c r="C12" s="28" t="s">
        <v>18</v>
      </c>
    </row>
    <row r="13" spans="1:5" ht="15.75" thickBot="1">
      <c r="A13" s="33" t="s">
        <v>19</v>
      </c>
      <c r="B13" s="7">
        <v>0</v>
      </c>
      <c r="C13" s="28" t="s">
        <v>20</v>
      </c>
    </row>
    <row r="14" spans="1:5" ht="15.75" thickBot="1">
      <c r="A14" s="34" t="s">
        <v>21</v>
      </c>
      <c r="B14" s="35">
        <v>150</v>
      </c>
      <c r="C14" s="28" t="s">
        <v>22</v>
      </c>
    </row>
    <row r="15" spans="1:5" ht="45">
      <c r="A15" s="43" t="s">
        <v>23</v>
      </c>
      <c r="B15" s="30">
        <f>SUM(B10:B14)</f>
        <v>150</v>
      </c>
      <c r="C15" s="51" t="s">
        <v>24</v>
      </c>
    </row>
    <row r="16" spans="1:5">
      <c r="A16" s="37"/>
      <c r="B16" s="30">
        <f>IF(B15&gt;D16,D16,B15)</f>
        <v>150</v>
      </c>
      <c r="C16" s="36" t="s">
        <v>25</v>
      </c>
      <c r="D16" s="5">
        <f>IF(D8&gt;1500,1500,D8)</f>
        <v>1500</v>
      </c>
    </row>
    <row r="17" spans="1:3">
      <c r="A17" s="37"/>
      <c r="B17" s="32">
        <f>(B15-B16)</f>
        <v>0</v>
      </c>
      <c r="C17" s="36" t="s">
        <v>26</v>
      </c>
    </row>
    <row r="18" spans="1:3">
      <c r="A18" s="37"/>
      <c r="B18" s="30"/>
      <c r="C18" s="36"/>
    </row>
    <row r="19" spans="1:3">
      <c r="A19" s="37"/>
      <c r="B19" s="30">
        <f>(B8+B16)</f>
        <v>150</v>
      </c>
      <c r="C19" s="36" t="s">
        <v>27</v>
      </c>
    </row>
    <row r="20" spans="1:3">
      <c r="A20" s="37"/>
      <c r="B20" s="41">
        <f>(B9+B17)</f>
        <v>0</v>
      </c>
      <c r="C20" s="42" t="s">
        <v>28</v>
      </c>
    </row>
    <row r="21" spans="1:3" ht="15.75" thickBot="1">
      <c r="A21" s="38"/>
      <c r="B21" s="39"/>
      <c r="C21" s="40"/>
    </row>
    <row r="22" spans="1:3" ht="45.75" customHeight="1">
      <c r="A22" s="52" t="s">
        <v>29</v>
      </c>
      <c r="B22" s="52"/>
      <c r="C22" s="52"/>
    </row>
    <row r="23" spans="1:3" ht="50.25" customHeight="1">
      <c r="A23" s="52" t="s">
        <v>81</v>
      </c>
      <c r="B23" s="52"/>
      <c r="C23" s="52"/>
    </row>
    <row r="24" spans="1:3" ht="47.25" customHeight="1">
      <c r="A24" s="53" t="s">
        <v>82</v>
      </c>
      <c r="B24" s="53"/>
      <c r="C24" s="53"/>
    </row>
  </sheetData>
  <sheetProtection algorithmName="SHA-512" hashValue="lwyODn5q9002mi2HWGj+pRczU9I9zFaedYSb9eTzNdZ6Pj7xJfUDYahV+cDcyGLF9UnbIEtQSgUPQI77nAMBmQ==" saltValue="hzyMyMm2W7cpDsnquJQs+A==" spinCount="100000" sheet="1" objects="1" scenarios="1" formatCells="0" formatColumns="0" formatRows="0" deleteColumns="0" deleteRows="0" sort="0" autoFilter="0" pivotTables="0"/>
  <mergeCells count="6">
    <mergeCell ref="A23:C23"/>
    <mergeCell ref="A24:C24"/>
    <mergeCell ref="A1:C1"/>
    <mergeCell ref="A2:C2"/>
    <mergeCell ref="A3:C3"/>
    <mergeCell ref="A22:C22"/>
  </mergeCells>
  <hyperlinks>
    <hyperlink ref="C8" r:id="rId1" xr:uid="{9C69E273-5FD4-4147-9355-DD809FAB851F}"/>
    <hyperlink ref="A3:C3" r:id="rId2" display="Estimated program costs for each Project Center may be found on the eProjects program page for that center. " xr:uid="{EA1D19B2-3E03-4395-A3E4-258ACB7D6739}"/>
  </hyperlinks>
  <pageMargins left="0.7" right="0.7" top="0.75" bottom="0.75" header="0.3" footer="0.3"/>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92E8-FFAB-417F-99C1-BB7991AA7133}">
  <dimension ref="A1:E24"/>
  <sheetViews>
    <sheetView topLeftCell="A7" workbookViewId="0">
      <selection activeCell="C15" sqref="C15"/>
    </sheetView>
  </sheetViews>
  <sheetFormatPr defaultColWidth="9.140625" defaultRowHeight="15"/>
  <cols>
    <col min="1" max="1" width="34.42578125" style="1" customWidth="1"/>
    <col min="2" max="2" width="16.5703125" style="1" customWidth="1"/>
    <col min="3" max="3" width="72.85546875" style="1" bestFit="1" customWidth="1"/>
    <col min="4" max="4" width="10.5703125" style="1" hidden="1" customWidth="1"/>
    <col min="5" max="5" width="10.140625" style="2" bestFit="1" customWidth="1"/>
    <col min="6" max="16384" width="9.140625" style="2"/>
  </cols>
  <sheetData>
    <row r="1" spans="1:5" ht="24" thickBot="1">
      <c r="A1" s="54" t="s">
        <v>31</v>
      </c>
      <c r="B1" s="55"/>
      <c r="C1" s="56"/>
    </row>
    <row r="2" spans="1:5" ht="31.5" customHeight="1" thickBot="1">
      <c r="A2" s="57" t="s">
        <v>1</v>
      </c>
      <c r="B2" s="58"/>
      <c r="C2" s="59"/>
    </row>
    <row r="3" spans="1:5" ht="22.5" customHeight="1" thickBot="1">
      <c r="A3" s="60" t="s">
        <v>2</v>
      </c>
      <c r="B3" s="61"/>
      <c r="C3" s="62"/>
    </row>
    <row r="4" spans="1:5" ht="19.5" thickBot="1">
      <c r="A4" s="24" t="s">
        <v>3</v>
      </c>
      <c r="B4" s="25"/>
      <c r="C4" s="26" t="s">
        <v>4</v>
      </c>
      <c r="E4" s="3"/>
    </row>
    <row r="5" spans="1:5" ht="21.75" customHeight="1" thickBot="1">
      <c r="A5" s="27" t="s">
        <v>5</v>
      </c>
      <c r="B5" s="6">
        <v>2937</v>
      </c>
      <c r="C5" s="28" t="s">
        <v>6</v>
      </c>
    </row>
    <row r="6" spans="1:5" ht="15.75" thickBot="1">
      <c r="A6" s="27" t="s">
        <v>7</v>
      </c>
      <c r="B6" s="6">
        <v>0</v>
      </c>
      <c r="C6" s="28" t="s">
        <v>8</v>
      </c>
    </row>
    <row r="7" spans="1:5" ht="15.75" thickBot="1">
      <c r="A7" s="43" t="s">
        <v>9</v>
      </c>
      <c r="B7" s="30">
        <f>SUM(B5:B6)</f>
        <v>2937</v>
      </c>
      <c r="C7" s="28" t="s">
        <v>10</v>
      </c>
    </row>
    <row r="8" spans="1:5" ht="15.75" thickBot="1">
      <c r="A8" s="29"/>
      <c r="B8" s="30">
        <f>IF(B7&gt;5000,5000,B7)</f>
        <v>2937</v>
      </c>
      <c r="C8" s="31" t="s">
        <v>11</v>
      </c>
      <c r="D8" s="5">
        <f>IF(B7&gt;5000,0,5000-B7)</f>
        <v>2063</v>
      </c>
    </row>
    <row r="9" spans="1:5" ht="15.75" thickBot="1">
      <c r="A9" s="29"/>
      <c r="B9" s="32">
        <f>(B7-B8)</f>
        <v>0</v>
      </c>
      <c r="C9" s="28" t="s">
        <v>12</v>
      </c>
    </row>
    <row r="10" spans="1:5" ht="15.75" thickBot="1">
      <c r="A10" s="33" t="s">
        <v>13</v>
      </c>
      <c r="B10" s="7">
        <v>2500</v>
      </c>
      <c r="C10" s="28" t="s">
        <v>14</v>
      </c>
      <c r="D10" s="4"/>
    </row>
    <row r="11" spans="1:5" ht="15.75" thickBot="1">
      <c r="A11" s="33" t="s">
        <v>15</v>
      </c>
      <c r="B11" s="7">
        <v>40</v>
      </c>
      <c r="C11" s="28" t="s">
        <v>16</v>
      </c>
    </row>
    <row r="12" spans="1:5" ht="15.75" thickBot="1">
      <c r="A12" s="33" t="s">
        <v>17</v>
      </c>
      <c r="B12" s="7">
        <v>1400</v>
      </c>
      <c r="C12" s="28" t="s">
        <v>18</v>
      </c>
    </row>
    <row r="13" spans="1:5" ht="15.75" thickBot="1">
      <c r="A13" s="33" t="s">
        <v>19</v>
      </c>
      <c r="B13" s="7">
        <v>850</v>
      </c>
      <c r="C13" s="28" t="s">
        <v>20</v>
      </c>
    </row>
    <row r="14" spans="1:5" ht="15.75" thickBot="1">
      <c r="A14" s="34" t="s">
        <v>21</v>
      </c>
      <c r="B14" s="35">
        <v>150</v>
      </c>
      <c r="C14" s="28" t="s">
        <v>22</v>
      </c>
    </row>
    <row r="15" spans="1:5" ht="45">
      <c r="A15" s="43" t="s">
        <v>23</v>
      </c>
      <c r="B15" s="30">
        <f>SUM(B10:B14)</f>
        <v>4940</v>
      </c>
      <c r="C15" s="51" t="s">
        <v>24</v>
      </c>
    </row>
    <row r="16" spans="1:5">
      <c r="A16" s="37"/>
      <c r="B16" s="30">
        <f>IF(B15&gt;D16,D16,B15)</f>
        <v>1500</v>
      </c>
      <c r="C16" s="36" t="s">
        <v>25</v>
      </c>
      <c r="D16" s="5">
        <f>IF(D8&gt;1500,1500,D8)</f>
        <v>1500</v>
      </c>
    </row>
    <row r="17" spans="1:3">
      <c r="A17" s="37"/>
      <c r="B17" s="32">
        <f>(B15-B16)</f>
        <v>3440</v>
      </c>
      <c r="C17" s="36" t="s">
        <v>26</v>
      </c>
    </row>
    <row r="18" spans="1:3">
      <c r="A18" s="37"/>
      <c r="B18" s="30"/>
      <c r="C18" s="36"/>
    </row>
    <row r="19" spans="1:3">
      <c r="A19" s="37"/>
      <c r="B19" s="30">
        <f>(B8+B16)</f>
        <v>4437</v>
      </c>
      <c r="C19" s="36" t="s">
        <v>27</v>
      </c>
    </row>
    <row r="20" spans="1:3">
      <c r="A20" s="37"/>
      <c r="B20" s="41">
        <f>(B9+B17)</f>
        <v>3440</v>
      </c>
      <c r="C20" s="42" t="s">
        <v>32</v>
      </c>
    </row>
    <row r="21" spans="1:3" ht="15.75" thickBot="1">
      <c r="A21" s="38"/>
      <c r="B21" s="39"/>
      <c r="C21" s="40"/>
    </row>
    <row r="22" spans="1:3" ht="45.75" customHeight="1">
      <c r="A22" s="52" t="s">
        <v>29</v>
      </c>
      <c r="B22" s="52"/>
      <c r="C22" s="52"/>
    </row>
    <row r="23" spans="1:3" ht="36" customHeight="1">
      <c r="A23" s="52" t="s">
        <v>33</v>
      </c>
      <c r="B23" s="52"/>
      <c r="C23" s="52"/>
    </row>
    <row r="24" spans="1:3" ht="39.75" customHeight="1">
      <c r="A24" s="53" t="s">
        <v>30</v>
      </c>
      <c r="B24" s="53"/>
      <c r="C24" s="53"/>
    </row>
  </sheetData>
  <sheetProtection algorithmName="SHA-512" hashValue="lwyODn5q9002mi2HWGj+pRczU9I9zFaedYSb9eTzNdZ6Pj7xJfUDYahV+cDcyGLF9UnbIEtQSgUPQI77nAMBmQ==" saltValue="hzyMyMm2W7cpDsnquJQs+A==" spinCount="100000" sheet="1" objects="1" scenarios="1" formatCells="0" formatColumns="0" formatRows="0" deleteColumns="0" deleteRows="0" sort="0" autoFilter="0" pivotTables="0"/>
  <mergeCells count="6">
    <mergeCell ref="A24:C24"/>
    <mergeCell ref="A1:C1"/>
    <mergeCell ref="A2:C2"/>
    <mergeCell ref="A3:C3"/>
    <mergeCell ref="A22:C22"/>
    <mergeCell ref="A23:C23"/>
  </mergeCells>
  <hyperlinks>
    <hyperlink ref="C8" r:id="rId1" xr:uid="{BD350F00-52C9-4184-BB4E-0C9ECD3E49EC}"/>
    <hyperlink ref="A3:C3" r:id="rId2" display="Estimated program costs for each Project Center may be found on the eProjects program page for that center. " xr:uid="{3F41F8CB-1C88-4108-BAF6-E20961AEF45C}"/>
  </hyperlinks>
  <pageMargins left="0.7" right="0.7" top="0.75" bottom="0.75" header="0.3" footer="0.3"/>
  <pageSetup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B2F9-AD5A-41BA-A379-77D522B9E926}">
  <dimension ref="A1:F36"/>
  <sheetViews>
    <sheetView workbookViewId="0">
      <selection activeCell="F11" sqref="F11"/>
    </sheetView>
  </sheetViews>
  <sheetFormatPr defaultRowHeight="15"/>
  <cols>
    <col min="1" max="1" width="41.28515625" style="8" customWidth="1"/>
    <col min="2" max="4" width="34.7109375" customWidth="1"/>
    <col min="5" max="5" width="4" style="44" customWidth="1"/>
    <col min="6" max="6" width="9.42578125" customWidth="1"/>
  </cols>
  <sheetData>
    <row r="1" spans="1:6" ht="33" customHeight="1">
      <c r="A1" s="66" t="s">
        <v>34</v>
      </c>
      <c r="B1" s="66"/>
      <c r="C1" s="66"/>
      <c r="D1" s="66"/>
    </row>
    <row r="2" spans="1:6" s="8" customFormat="1" ht="33" customHeight="1">
      <c r="A2" s="9"/>
      <c r="B2" s="12" t="s">
        <v>35</v>
      </c>
      <c r="C2" s="13" t="s">
        <v>36</v>
      </c>
      <c r="D2" s="14" t="s">
        <v>37</v>
      </c>
      <c r="E2" s="45"/>
      <c r="F2" s="21"/>
    </row>
    <row r="3" spans="1:6" s="8" customFormat="1" ht="60">
      <c r="A3" s="11" t="s">
        <v>38</v>
      </c>
      <c r="B3" s="17" t="s">
        <v>39</v>
      </c>
      <c r="C3" s="13" t="s">
        <v>40</v>
      </c>
      <c r="D3" s="14" t="s">
        <v>41</v>
      </c>
      <c r="E3" s="45"/>
    </row>
    <row r="4" spans="1:6" s="8" customFormat="1">
      <c r="A4" s="10" t="s">
        <v>42</v>
      </c>
      <c r="B4" s="15">
        <v>2000</v>
      </c>
      <c r="C4" s="18">
        <v>2500</v>
      </c>
      <c r="D4" s="19" t="s">
        <v>43</v>
      </c>
      <c r="E4" s="45"/>
    </row>
    <row r="5" spans="1:6" s="8" customFormat="1">
      <c r="A5" s="10" t="s">
        <v>44</v>
      </c>
      <c r="B5" s="15">
        <v>800</v>
      </c>
      <c r="C5" s="18">
        <v>1000</v>
      </c>
      <c r="D5" s="19" t="s">
        <v>45</v>
      </c>
      <c r="E5" s="45"/>
    </row>
    <row r="6" spans="1:6" s="8" customFormat="1">
      <c r="A6" s="10" t="s">
        <v>46</v>
      </c>
      <c r="B6" s="15">
        <v>800</v>
      </c>
      <c r="C6" s="18">
        <v>1000</v>
      </c>
      <c r="D6" s="19" t="s">
        <v>45</v>
      </c>
      <c r="E6" s="45"/>
    </row>
    <row r="7" spans="1:6" s="8" customFormat="1">
      <c r="A7" s="10" t="s">
        <v>47</v>
      </c>
      <c r="B7" s="15">
        <v>500</v>
      </c>
      <c r="C7" s="18">
        <v>600</v>
      </c>
      <c r="D7" s="19" t="s">
        <v>48</v>
      </c>
      <c r="E7" s="45"/>
    </row>
    <row r="8" spans="1:6" s="8" customFormat="1">
      <c r="A8" s="47" t="s">
        <v>49</v>
      </c>
      <c r="B8" s="15">
        <v>75</v>
      </c>
      <c r="C8" s="18">
        <v>100</v>
      </c>
      <c r="D8" s="19" t="s">
        <v>50</v>
      </c>
      <c r="E8" s="45"/>
    </row>
    <row r="9" spans="1:6" s="8" customFormat="1" ht="45">
      <c r="A9" s="11" t="s">
        <v>51</v>
      </c>
      <c r="B9" s="17" t="s">
        <v>52</v>
      </c>
      <c r="C9" s="13" t="s">
        <v>53</v>
      </c>
      <c r="D9" s="14" t="s">
        <v>54</v>
      </c>
      <c r="E9" s="45"/>
    </row>
    <row r="10" spans="1:6" s="8" customFormat="1">
      <c r="A10" s="10" t="s">
        <v>42</v>
      </c>
      <c r="B10" s="15">
        <v>700</v>
      </c>
      <c r="C10" s="18">
        <v>850</v>
      </c>
      <c r="D10" s="16" t="s">
        <v>55</v>
      </c>
      <c r="E10" s="45"/>
    </row>
    <row r="11" spans="1:6" s="8" customFormat="1">
      <c r="A11" s="10" t="s">
        <v>44</v>
      </c>
      <c r="B11" s="15">
        <v>350</v>
      </c>
      <c r="C11" s="18">
        <v>500</v>
      </c>
      <c r="D11" s="16" t="s">
        <v>56</v>
      </c>
      <c r="E11" s="45"/>
    </row>
    <row r="12" spans="1:6" s="8" customFormat="1">
      <c r="A12" s="10" t="s">
        <v>46</v>
      </c>
      <c r="B12" s="15">
        <v>500</v>
      </c>
      <c r="C12" s="18">
        <v>650</v>
      </c>
      <c r="D12" s="19" t="s">
        <v>57</v>
      </c>
      <c r="E12" s="45"/>
    </row>
    <row r="13" spans="1:6" s="8" customFormat="1">
      <c r="A13" s="10" t="s">
        <v>47</v>
      </c>
      <c r="B13" s="15">
        <v>500</v>
      </c>
      <c r="C13" s="18">
        <v>600</v>
      </c>
      <c r="D13" s="19" t="s">
        <v>48</v>
      </c>
      <c r="E13" s="45"/>
    </row>
    <row r="14" spans="1:6" s="8" customFormat="1">
      <c r="A14" s="47" t="s">
        <v>49</v>
      </c>
      <c r="B14" s="15">
        <v>600</v>
      </c>
      <c r="C14" s="18">
        <v>800</v>
      </c>
      <c r="D14" s="19" t="s">
        <v>58</v>
      </c>
      <c r="E14" s="45"/>
    </row>
    <row r="15" spans="1:6" s="8" customFormat="1" ht="45">
      <c r="A15" s="11" t="s">
        <v>59</v>
      </c>
      <c r="B15" s="12" t="s">
        <v>60</v>
      </c>
      <c r="C15" s="13" t="s">
        <v>61</v>
      </c>
      <c r="D15" s="14" t="s">
        <v>62</v>
      </c>
      <c r="E15" s="45"/>
    </row>
    <row r="16" spans="1:6" s="8" customFormat="1">
      <c r="A16" s="10" t="s">
        <v>42</v>
      </c>
      <c r="B16" s="15">
        <v>20</v>
      </c>
      <c r="C16" s="18">
        <v>40</v>
      </c>
      <c r="D16" s="16" t="s">
        <v>63</v>
      </c>
      <c r="E16" s="45"/>
    </row>
    <row r="17" spans="1:5" s="8" customFormat="1">
      <c r="A17" s="10" t="s">
        <v>44</v>
      </c>
      <c r="B17" s="15">
        <v>100</v>
      </c>
      <c r="C17" s="18">
        <v>200</v>
      </c>
      <c r="D17" s="16" t="s">
        <v>64</v>
      </c>
      <c r="E17" s="45"/>
    </row>
    <row r="18" spans="1:5" s="8" customFormat="1" ht="15.75" customHeight="1">
      <c r="A18" s="10" t="s">
        <v>46</v>
      </c>
      <c r="B18" s="15">
        <v>20</v>
      </c>
      <c r="C18" s="18">
        <v>50</v>
      </c>
      <c r="D18" s="19" t="s">
        <v>65</v>
      </c>
      <c r="E18" s="45"/>
    </row>
    <row r="19" spans="1:5" s="8" customFormat="1" ht="15.75" customHeight="1">
      <c r="A19" s="10" t="s">
        <v>47</v>
      </c>
      <c r="B19" s="15">
        <v>80</v>
      </c>
      <c r="C19" s="18">
        <v>100</v>
      </c>
      <c r="D19" s="19" t="s">
        <v>65</v>
      </c>
      <c r="E19" s="45"/>
    </row>
    <row r="20" spans="1:5" s="8" customFormat="1" ht="15.75" customHeight="1">
      <c r="A20" s="47" t="s">
        <v>49</v>
      </c>
      <c r="B20" s="15">
        <v>100</v>
      </c>
      <c r="C20" s="18">
        <v>150</v>
      </c>
      <c r="D20" s="19" t="s">
        <v>63</v>
      </c>
      <c r="E20" s="45"/>
    </row>
    <row r="21" spans="1:5" s="8" customFormat="1" ht="45">
      <c r="A21" s="67" t="s">
        <v>66</v>
      </c>
      <c r="B21" s="12" t="s">
        <v>67</v>
      </c>
      <c r="C21" s="13" t="s">
        <v>68</v>
      </c>
      <c r="D21" s="14" t="s">
        <v>69</v>
      </c>
      <c r="E21" s="45"/>
    </row>
    <row r="22" spans="1:5" s="8" customFormat="1" ht="30">
      <c r="A22" s="68"/>
      <c r="B22" s="12" t="s">
        <v>70</v>
      </c>
      <c r="C22" s="13" t="s">
        <v>71</v>
      </c>
      <c r="D22" s="14" t="s">
        <v>72</v>
      </c>
      <c r="E22" s="45"/>
    </row>
    <row r="23" spans="1:5" s="8" customFormat="1">
      <c r="A23" s="10" t="s">
        <v>42</v>
      </c>
      <c r="B23" s="15">
        <v>800</v>
      </c>
      <c r="C23" s="18">
        <v>1400</v>
      </c>
      <c r="D23" s="16" t="s">
        <v>73</v>
      </c>
      <c r="E23" s="45"/>
    </row>
    <row r="24" spans="1:5" s="8" customFormat="1">
      <c r="A24" s="10" t="s">
        <v>44</v>
      </c>
      <c r="B24" s="15">
        <v>500</v>
      </c>
      <c r="C24" s="18">
        <v>1100</v>
      </c>
      <c r="D24" s="16" t="s">
        <v>74</v>
      </c>
      <c r="E24" s="45"/>
    </row>
    <row r="25" spans="1:5" s="8" customFormat="1">
      <c r="A25" s="10" t="s">
        <v>46</v>
      </c>
      <c r="B25" s="48">
        <v>150</v>
      </c>
      <c r="C25" s="49">
        <v>250</v>
      </c>
      <c r="D25" s="50" t="s">
        <v>75</v>
      </c>
      <c r="E25" s="45"/>
    </row>
    <row r="26" spans="1:5" s="8" customFormat="1">
      <c r="A26" s="10" t="s">
        <v>47</v>
      </c>
      <c r="B26" s="15">
        <v>300</v>
      </c>
      <c r="C26" s="18">
        <v>500</v>
      </c>
      <c r="D26" s="19" t="s">
        <v>76</v>
      </c>
      <c r="E26" s="45"/>
    </row>
    <row r="27" spans="1:5" s="8" customFormat="1">
      <c r="A27" s="47" t="s">
        <v>49</v>
      </c>
      <c r="B27" s="15">
        <v>100</v>
      </c>
      <c r="C27" s="18">
        <v>200</v>
      </c>
      <c r="D27" s="19" t="s">
        <v>64</v>
      </c>
      <c r="E27" s="45"/>
    </row>
    <row r="28" spans="1:5" s="8" customFormat="1">
      <c r="A28" s="20" t="s">
        <v>77</v>
      </c>
      <c r="B28" s="70" t="s">
        <v>78</v>
      </c>
      <c r="C28" s="71"/>
      <c r="D28" s="72"/>
      <c r="E28" s="45"/>
    </row>
    <row r="29" spans="1:5" s="8" customFormat="1">
      <c r="A29" s="10" t="s">
        <v>42</v>
      </c>
      <c r="B29" s="73">
        <v>150</v>
      </c>
      <c r="C29" s="74"/>
      <c r="D29" s="75"/>
      <c r="E29" s="45"/>
    </row>
    <row r="30" spans="1:5" s="8" customFormat="1">
      <c r="A30" s="10" t="s">
        <v>44</v>
      </c>
      <c r="B30" s="73">
        <v>150</v>
      </c>
      <c r="C30" s="74"/>
      <c r="D30" s="75"/>
      <c r="E30" s="45"/>
    </row>
    <row r="31" spans="1:5" s="8" customFormat="1">
      <c r="A31" s="46" t="s">
        <v>46</v>
      </c>
      <c r="B31" s="76">
        <v>150</v>
      </c>
      <c r="C31" s="77"/>
      <c r="D31" s="78"/>
      <c r="E31" s="45"/>
    </row>
    <row r="32" spans="1:5" s="8" customFormat="1">
      <c r="A32" s="10" t="s">
        <v>47</v>
      </c>
      <c r="B32" s="76">
        <v>150</v>
      </c>
      <c r="C32" s="77"/>
      <c r="D32" s="78"/>
      <c r="E32" s="45"/>
    </row>
    <row r="33" spans="1:5" s="8" customFormat="1">
      <c r="A33" s="47" t="s">
        <v>49</v>
      </c>
      <c r="B33" s="79">
        <v>150</v>
      </c>
      <c r="C33" s="79"/>
      <c r="D33" s="79"/>
      <c r="E33" s="45"/>
    </row>
    <row r="34" spans="1:5" ht="6.75" customHeight="1">
      <c r="A34" s="22"/>
      <c r="B34" s="23"/>
      <c r="C34" s="23"/>
      <c r="D34" s="23"/>
    </row>
    <row r="35" spans="1:5" ht="102" customHeight="1">
      <c r="A35" s="69" t="s">
        <v>79</v>
      </c>
      <c r="B35" s="69"/>
      <c r="C35" s="69"/>
      <c r="D35" s="69"/>
    </row>
    <row r="36" spans="1:5" ht="48.75" customHeight="1">
      <c r="A36" s="63" t="s">
        <v>80</v>
      </c>
      <c r="B36" s="64"/>
      <c r="C36" s="64"/>
      <c r="D36" s="65"/>
    </row>
  </sheetData>
  <mergeCells count="10">
    <mergeCell ref="A36:D36"/>
    <mergeCell ref="A1:D1"/>
    <mergeCell ref="A21:A22"/>
    <mergeCell ref="A35:D35"/>
    <mergeCell ref="B28:D28"/>
    <mergeCell ref="B29:D29"/>
    <mergeCell ref="B30:D30"/>
    <mergeCell ref="B31:D31"/>
    <mergeCell ref="B32:D32"/>
    <mergeCell ref="B33:D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2465D45545F64ABCCC881787C6B250" ma:contentTypeVersion="12" ma:contentTypeDescription="Create a new document." ma:contentTypeScope="" ma:versionID="e134c42a3d4d518e959c31f9e80e3a4a">
  <xsd:schema xmlns:xsd="http://www.w3.org/2001/XMLSchema" xmlns:xs="http://www.w3.org/2001/XMLSchema" xmlns:p="http://schemas.microsoft.com/office/2006/metadata/properties" xmlns:ns2="aec350bd-7a20-439f-ac18-4e70c221c98e" xmlns:ns3="4722312e-c9af-4fba-9e48-eeb54402541c" targetNamespace="http://schemas.microsoft.com/office/2006/metadata/properties" ma:root="true" ma:fieldsID="3bb7f8a91b0507993989c9320c989c08" ns2:_="" ns3:_="">
    <xsd:import namespace="aec350bd-7a20-439f-ac18-4e70c221c98e"/>
    <xsd:import namespace="4722312e-c9af-4fba-9e48-eeb5440254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c350bd-7a20-439f-ac18-4e70c221c9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2fa50b-dfd9-4bb6-9271-ff5c2232ab1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2312e-c9af-4fba-9e48-eeb5440254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f824b65-866c-4423-ae99-a715117f3ffe}" ma:internalName="TaxCatchAll" ma:showField="CatchAllData" ma:web="4722312e-c9af-4fba-9e48-eeb5440254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722312e-c9af-4fba-9e48-eeb54402541c" xsi:nil="true"/>
    <lcf76f155ced4ddcb4097134ff3c332f xmlns="aec350bd-7a20-439f-ac18-4e70c221c9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90368E-8ADD-4210-A1BC-BBB764C67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c350bd-7a20-439f-ac18-4e70c221c98e"/>
    <ds:schemaRef ds:uri="4722312e-c9af-4fba-9e48-eeb544025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5D7152-964B-481D-B166-707B55DDB6FD}">
  <ds:schemaRefs>
    <ds:schemaRef ds:uri="http://schemas.microsoft.com/sharepoint/v3/contenttype/forms"/>
  </ds:schemaRefs>
</ds:datastoreItem>
</file>

<file path=customXml/itemProps3.xml><?xml version="1.0" encoding="utf-8"?>
<ds:datastoreItem xmlns:ds="http://schemas.openxmlformats.org/officeDocument/2006/customXml" ds:itemID="{97BA6DB1-AD1D-4C86-AF11-28F11C58BF27}">
  <ds:schemaRefs>
    <ds:schemaRef ds:uri="http://schemas.microsoft.com/office/2006/metadata/properties"/>
    <ds:schemaRef ds:uri="http://schemas.microsoft.com/office/infopath/2007/PartnerControls"/>
    <ds:schemaRef ds:uri="4722312e-c9af-4fba-9e48-eeb54402541c"/>
    <ds:schemaRef ds:uri="aec350bd-7a20-439f-ac18-4e70c221c9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Estimated Cost Calculator</vt:lpstr>
      <vt:lpstr>Estimated Cost Example</vt:lpstr>
      <vt:lpstr>Cost 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Fusaro, Deborah</dc:creator>
  <cp:keywords/>
  <dc:description/>
  <cp:lastModifiedBy>Fusaro, Deborah</cp:lastModifiedBy>
  <cp:revision/>
  <dcterms:created xsi:type="dcterms:W3CDTF">2023-01-04T15:53:44Z</dcterms:created>
  <dcterms:modified xsi:type="dcterms:W3CDTF">2023-01-25T20:11:27Z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0x010100EB2465D45545F64ABCCC881787C6B250</vt:lpwstr>
  </property>
  <property fmtid="{D5CDD505-2E9C-101B-9397-08002B2CF9AE}" pid="3" name="MediaServiceImageTags">
    <vt:lpwstr/>
  </property>
</Properties>
</file>