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wpi0-my.sharepoint.com/personal/crudzinski1_wpi_edu/Documents/Desktop/"/>
    </mc:Choice>
  </mc:AlternateContent>
  <xr:revisionPtr revIDLastSave="0" documentId="8_{2B626C60-6186-4D8B-8C40-A71710657656}" xr6:coauthVersionLast="47" xr6:coauthVersionMax="47" xr10:uidLastSave="{00000000-0000-0000-0000-000000000000}"/>
  <bookViews>
    <workbookView xWindow="-120" yWindow="-120" windowWidth="25440" windowHeight="15390" activeTab="1" xr2:uid="{00000000-000D-0000-FFFF-FFFF00000000}"/>
  </bookViews>
  <sheets>
    <sheet name="Instructions" sheetId="9" r:id="rId1"/>
    <sheet name="Expense Report" sheetId="4" r:id="rId2"/>
    <sheet name="Continuation Sheet" sheetId="8" r:id="rId3"/>
    <sheet name="Student Orgs" sheetId="12" state="hidden" r:id="rId4"/>
    <sheet name="Spend Categories" sheetId="13" state="hidden" r:id="rId5"/>
  </sheets>
  <definedNames>
    <definedName name="_xlnm._FilterDatabase" localSheetId="3" hidden="1">'Student Orgs'!$A$1:$N$1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8" l="1"/>
  <c r="L16" i="8"/>
  <c r="L17" i="8"/>
  <c r="L18" i="8"/>
  <c r="L19" i="8"/>
  <c r="L20" i="8"/>
  <c r="L21" i="8"/>
  <c r="L22" i="8"/>
  <c r="L23" i="8"/>
  <c r="L24" i="8"/>
  <c r="L25" i="8"/>
  <c r="L26" i="8"/>
  <c r="L27" i="8"/>
  <c r="L28" i="8"/>
  <c r="L29" i="8"/>
  <c r="L30" i="8"/>
  <c r="L31" i="8"/>
  <c r="L28" i="4" l="1"/>
  <c r="L27" i="4"/>
  <c r="L26" i="4"/>
  <c r="L25" i="4"/>
  <c r="L24" i="4"/>
  <c r="L23" i="4"/>
  <c r="L22" i="4"/>
  <c r="L21" i="4"/>
  <c r="L20" i="4"/>
  <c r="L19" i="4"/>
  <c r="L18" i="4"/>
  <c r="I31" i="8" l="1"/>
  <c r="I30" i="8"/>
  <c r="I29" i="8"/>
  <c r="I28" i="8"/>
  <c r="I27" i="8"/>
  <c r="I26" i="8"/>
  <c r="I25" i="8"/>
  <c r="I24" i="8"/>
  <c r="I23" i="8"/>
  <c r="I22" i="8"/>
  <c r="I21" i="8"/>
  <c r="I20" i="8"/>
  <c r="I19" i="8"/>
  <c r="I18" i="8"/>
  <c r="I17" i="8"/>
  <c r="I16" i="8"/>
  <c r="K13" i="4"/>
  <c r="I28" i="4"/>
  <c r="I27" i="4"/>
  <c r="I26" i="4"/>
  <c r="I25" i="4"/>
  <c r="I24" i="4"/>
  <c r="I23" i="4"/>
  <c r="I22" i="4"/>
  <c r="I21" i="4"/>
  <c r="I20" i="4"/>
  <c r="I19" i="4"/>
  <c r="I18" i="4"/>
  <c r="K41" i="8" l="1"/>
  <c r="M31" i="8" l="1"/>
  <c r="K31" i="8"/>
  <c r="M30" i="8"/>
  <c r="K30" i="8"/>
  <c r="M29" i="8"/>
  <c r="K29" i="8"/>
  <c r="M28" i="8"/>
  <c r="K28" i="8"/>
  <c r="M27" i="8"/>
  <c r="K27" i="8"/>
  <c r="M26" i="8"/>
  <c r="K26" i="8"/>
  <c r="M25" i="8"/>
  <c r="K25" i="8"/>
  <c r="M24" i="8"/>
  <c r="K24" i="8"/>
  <c r="M23" i="8"/>
  <c r="K23" i="8"/>
  <c r="M22" i="8"/>
  <c r="K22" i="8"/>
  <c r="M21" i="8"/>
  <c r="K21" i="8"/>
  <c r="M20" i="8"/>
  <c r="K20" i="8"/>
  <c r="M19" i="8"/>
  <c r="K19" i="8"/>
  <c r="M18" i="8"/>
  <c r="K18" i="8"/>
  <c r="M17" i="8"/>
  <c r="K17" i="8"/>
  <c r="M16" i="8"/>
  <c r="K16" i="8"/>
  <c r="M15" i="8"/>
  <c r="K15" i="8"/>
  <c r="M28" i="4"/>
  <c r="K28" i="4"/>
  <c r="M27" i="4"/>
  <c r="K27" i="4"/>
  <c r="M26" i="4"/>
  <c r="K26" i="4"/>
  <c r="M25" i="4"/>
  <c r="K25" i="4"/>
  <c r="M24" i="4"/>
  <c r="K24" i="4"/>
  <c r="M23" i="4"/>
  <c r="K23" i="4"/>
  <c r="M22" i="4"/>
  <c r="K22" i="4"/>
  <c r="M21" i="4"/>
  <c r="K21" i="4"/>
  <c r="M20" i="4"/>
  <c r="K20" i="4"/>
  <c r="M19" i="4"/>
  <c r="K19" i="4"/>
  <c r="J27" i="4"/>
  <c r="J22" i="4" l="1"/>
  <c r="J28" i="4"/>
  <c r="J24" i="4"/>
  <c r="J20" i="4"/>
  <c r="J25" i="4"/>
  <c r="J21" i="4"/>
  <c r="J26" i="4"/>
  <c r="J19" i="4"/>
  <c r="J23" i="4"/>
  <c r="D6" i="8" l="1"/>
  <c r="M14" i="8" l="1"/>
  <c r="K14" i="8"/>
  <c r="K9" i="8"/>
  <c r="J30" i="8" l="1"/>
  <c r="J26" i="8"/>
  <c r="J22" i="8"/>
  <c r="J18" i="8"/>
  <c r="J29" i="8"/>
  <c r="J25" i="8"/>
  <c r="J21" i="8"/>
  <c r="J17" i="8"/>
  <c r="J19" i="8"/>
  <c r="J28" i="8"/>
  <c r="J24" i="8"/>
  <c r="J20" i="8"/>
  <c r="J16" i="8"/>
  <c r="J31" i="8"/>
  <c r="J27" i="8"/>
  <c r="J23" i="8"/>
  <c r="J15" i="8"/>
  <c r="J14" i="8"/>
  <c r="H34" i="8"/>
  <c r="G34" i="8"/>
  <c r="H33" i="8"/>
  <c r="G33" i="8"/>
  <c r="M34" i="8" l="1"/>
  <c r="J34" i="8"/>
  <c r="K34" i="8"/>
  <c r="J33" i="8"/>
  <c r="M33" i="8"/>
  <c r="K33" i="8"/>
  <c r="H31" i="4"/>
  <c r="H30" i="4"/>
  <c r="G31" i="4"/>
  <c r="G30" i="4"/>
  <c r="L31" i="4" l="1"/>
  <c r="I31" i="4"/>
  <c r="L30" i="4"/>
  <c r="I30" i="4"/>
  <c r="M31" i="4"/>
  <c r="K31" i="4"/>
  <c r="J31" i="4"/>
  <c r="J30" i="4"/>
  <c r="M30" i="4"/>
  <c r="K30" i="4"/>
  <c r="H32" i="4"/>
  <c r="H35" i="8"/>
  <c r="D10" i="8"/>
  <c r="D9" i="8"/>
  <c r="K6" i="8"/>
  <c r="L14" i="8" l="1"/>
  <c r="L34" i="8"/>
  <c r="L33" i="8"/>
  <c r="I34" i="8"/>
  <c r="I33" i="8"/>
  <c r="I15" i="8"/>
  <c r="I14" i="8"/>
  <c r="H33" i="4"/>
  <c r="H34" i="4" s="1"/>
  <c r="M18" i="4"/>
  <c r="K18" i="4"/>
  <c r="J18" i="4" l="1"/>
</calcChain>
</file>

<file path=xl/sharedStrings.xml><?xml version="1.0" encoding="utf-8"?>
<sst xmlns="http://schemas.openxmlformats.org/spreadsheetml/2006/main" count="2543" uniqueCount="889">
  <si>
    <t>Date</t>
  </si>
  <si>
    <t>Description of Expense</t>
  </si>
  <si>
    <t>Amount</t>
  </si>
  <si>
    <t>Fund</t>
  </si>
  <si>
    <t>Student Name:</t>
  </si>
  <si>
    <t>Date:</t>
  </si>
  <si>
    <t>Business Purpose of Expense:</t>
  </si>
  <si>
    <t>Student Signature</t>
  </si>
  <si>
    <t>WPI ID #:</t>
  </si>
  <si>
    <t>Student Group Treasurer Printed Name</t>
  </si>
  <si>
    <t>Financial Manager Signature</t>
  </si>
  <si>
    <t>Financial Manager Printed Name</t>
  </si>
  <si>
    <t>Student Group Treasurer Signature*</t>
  </si>
  <si>
    <t>Program</t>
  </si>
  <si>
    <t>Spend Category</t>
  </si>
  <si>
    <t>810-FD Agency</t>
  </si>
  <si>
    <t>920 Agencies</t>
  </si>
  <si>
    <t>Organization by Name</t>
  </si>
  <si>
    <t>Reference ID</t>
  </si>
  <si>
    <t>Code</t>
  </si>
  <si>
    <t>Subtype</t>
  </si>
  <si>
    <t>Inactive</t>
  </si>
  <si>
    <t>Included by Organizations</t>
  </si>
  <si>
    <t>Role Assignments</t>
  </si>
  <si>
    <t>Cost Center</t>
  </si>
  <si>
    <t>Allowed Cost Center(s)</t>
  </si>
  <si>
    <t>Allowed Fund(s)</t>
  </si>
  <si>
    <t>Allowed Program(s)</t>
  </si>
  <si>
    <t>Student Organization</t>
  </si>
  <si>
    <t>All WPI Student Organizations</t>
  </si>
  <si>
    <t>ACCESS</t>
  </si>
  <si>
    <t>101-AG</t>
  </si>
  <si>
    <t>Armenian Student Association</t>
  </si>
  <si>
    <t>102-AG</t>
  </si>
  <si>
    <t>103-AG</t>
  </si>
  <si>
    <t>APICS Student Organization</t>
  </si>
  <si>
    <t>104-AG</t>
  </si>
  <si>
    <t>105-AG</t>
  </si>
  <si>
    <t>106-AG</t>
  </si>
  <si>
    <t>Alpha Epsilon Delta</t>
  </si>
  <si>
    <t>108-AG</t>
  </si>
  <si>
    <t>110-AG</t>
  </si>
  <si>
    <t>Architectural Engineering Institute</t>
  </si>
  <si>
    <t>111-AG</t>
  </si>
  <si>
    <t>112-AG</t>
  </si>
  <si>
    <t>Enactus</t>
  </si>
  <si>
    <t>113-AG</t>
  </si>
  <si>
    <t>115-AG</t>
  </si>
  <si>
    <t>Society of Automotive Engineers</t>
  </si>
  <si>
    <t>116-AG</t>
  </si>
  <si>
    <t>117-AG</t>
  </si>
  <si>
    <t>118-AG</t>
  </si>
  <si>
    <t>119-AG</t>
  </si>
  <si>
    <t>Black Student Union</t>
  </si>
  <si>
    <t>120-AG</t>
  </si>
  <si>
    <t>Brazilian Student Association</t>
  </si>
  <si>
    <t>121-AG</t>
  </si>
  <si>
    <t>123-AG</t>
  </si>
  <si>
    <t>Chess Club</t>
  </si>
  <si>
    <t>124-AG</t>
  </si>
  <si>
    <t>Chinese Student Association</t>
  </si>
  <si>
    <t>125-AG</t>
  </si>
  <si>
    <t>126-AG</t>
  </si>
  <si>
    <t>Christian Bible Fellowship</t>
  </si>
  <si>
    <t>127-AG</t>
  </si>
  <si>
    <t>Cyber Security Club</t>
  </si>
  <si>
    <t>128-AG</t>
  </si>
  <si>
    <t>129-AG</t>
  </si>
  <si>
    <t>Ballroom Dance Club</t>
  </si>
  <si>
    <t>130-AG</t>
  </si>
  <si>
    <t>131-AG</t>
  </si>
  <si>
    <t>132-AG</t>
  </si>
  <si>
    <t>133-AG</t>
  </si>
  <si>
    <t>135-AG</t>
  </si>
  <si>
    <t>136-AG</t>
  </si>
  <si>
    <t>137-AG</t>
  </si>
  <si>
    <t>Game Development Club</t>
  </si>
  <si>
    <t>140-AG</t>
  </si>
  <si>
    <t>Habitat for Humanity</t>
  </si>
  <si>
    <t>141-AG</t>
  </si>
  <si>
    <t>Hellenic Student Association</t>
  </si>
  <si>
    <t>142-AG</t>
  </si>
  <si>
    <t>Hillel</t>
  </si>
  <si>
    <t>143-AG</t>
  </si>
  <si>
    <t>144-AG</t>
  </si>
  <si>
    <t>Global Humanitarian Alliance (GHA)</t>
  </si>
  <si>
    <t>145-AG</t>
  </si>
  <si>
    <t>146-AG</t>
  </si>
  <si>
    <t>Iranian Student Association</t>
  </si>
  <si>
    <t>147-AG</t>
  </si>
  <si>
    <t>Investing Association</t>
  </si>
  <si>
    <t>148-AG</t>
  </si>
  <si>
    <t>Japanese Club</t>
  </si>
  <si>
    <t>149-AG</t>
  </si>
  <si>
    <t>Korean Student Association</t>
  </si>
  <si>
    <t>150-AG</t>
  </si>
  <si>
    <t>153-AG</t>
  </si>
  <si>
    <t>154-AG</t>
  </si>
  <si>
    <t>Mu Sigma Delta (Pre-Health)</t>
  </si>
  <si>
    <t>155-AG</t>
  </si>
  <si>
    <t>Muslim Student Association</t>
  </si>
  <si>
    <t>157-AG</t>
  </si>
  <si>
    <t>National Residence Hall Honorary</t>
  </si>
  <si>
    <t>158-AG</t>
  </si>
  <si>
    <t>Newman Club</t>
  </si>
  <si>
    <t>159-AG</t>
  </si>
  <si>
    <t>Pep Band</t>
  </si>
  <si>
    <t>160-AG</t>
  </si>
  <si>
    <t>162-AG</t>
  </si>
  <si>
    <t>163-AG</t>
  </si>
  <si>
    <t>Robotics Club</t>
  </si>
  <si>
    <t>164-AG</t>
  </si>
  <si>
    <t>Robokids</t>
  </si>
  <si>
    <t>165-AG</t>
  </si>
  <si>
    <t>Rotaract Club</t>
  </si>
  <si>
    <t>166-AG</t>
  </si>
  <si>
    <t>Rubik's Cube Club</t>
  </si>
  <si>
    <t>167-AG</t>
  </si>
  <si>
    <t>Russian-Speaking Students&amp;Scholars</t>
  </si>
  <si>
    <t>168-AG</t>
  </si>
  <si>
    <t>Science Fiction Society</t>
  </si>
  <si>
    <t>169-AG</t>
  </si>
  <si>
    <t>Satellite Development Club</t>
  </si>
  <si>
    <t>170-AG</t>
  </si>
  <si>
    <t>171-AG</t>
  </si>
  <si>
    <t>172-AG</t>
  </si>
  <si>
    <t>173-AG</t>
  </si>
  <si>
    <t>Sound Logic</t>
  </si>
  <si>
    <t>174-AG</t>
  </si>
  <si>
    <t>175-AG</t>
  </si>
  <si>
    <t>176-AG</t>
  </si>
  <si>
    <t>177-AG</t>
  </si>
  <si>
    <t>Turkish Student Association</t>
  </si>
  <si>
    <t>178-AG</t>
  </si>
  <si>
    <t>Vegetarian Club</t>
  </si>
  <si>
    <t>179-AG</t>
  </si>
  <si>
    <t>Vietnamese Student Association</t>
  </si>
  <si>
    <t>180-AG</t>
  </si>
  <si>
    <t>181-AG</t>
  </si>
  <si>
    <t>183-AG</t>
  </si>
  <si>
    <t>Wireless Association</t>
  </si>
  <si>
    <t>184-AG</t>
  </si>
  <si>
    <t>185-AG</t>
  </si>
  <si>
    <t>Student Rock Association</t>
  </si>
  <si>
    <t>187-AG</t>
  </si>
  <si>
    <t>189-AG</t>
  </si>
  <si>
    <t>Badminton Club</t>
  </si>
  <si>
    <t>190-AG</t>
  </si>
  <si>
    <t>Cheerleading</t>
  </si>
  <si>
    <t>191-AG</t>
  </si>
  <si>
    <t>Cycling Club</t>
  </si>
  <si>
    <t>193-AG</t>
  </si>
  <si>
    <t>Fencing Club</t>
  </si>
  <si>
    <t>194-AG</t>
  </si>
  <si>
    <t>Fitness Club</t>
  </si>
  <si>
    <t>195-AG</t>
  </si>
  <si>
    <t>Running Club</t>
  </si>
  <si>
    <t>196-AG</t>
  </si>
  <si>
    <t>197-AG</t>
  </si>
  <si>
    <t>199-AG</t>
  </si>
  <si>
    <t>200-AG</t>
  </si>
  <si>
    <t>Karate Club</t>
  </si>
  <si>
    <t>201-AG</t>
  </si>
  <si>
    <t>Lacrosse - Men's</t>
  </si>
  <si>
    <t>202-AG</t>
  </si>
  <si>
    <t>Lacrosse - Women's</t>
  </si>
  <si>
    <t>203-AG</t>
  </si>
  <si>
    <t>204-AG</t>
  </si>
  <si>
    <t>Outing Club</t>
  </si>
  <si>
    <t>205-AG</t>
  </si>
  <si>
    <t>206-AG</t>
  </si>
  <si>
    <t>207-AG</t>
  </si>
  <si>
    <t>208-AG</t>
  </si>
  <si>
    <t>SGA Transport</t>
  </si>
  <si>
    <t>209-AG</t>
  </si>
  <si>
    <t>Ski &amp; Snowboard Club</t>
  </si>
  <si>
    <t>210-AG</t>
  </si>
  <si>
    <t>211-AG</t>
  </si>
  <si>
    <t>Squash Club</t>
  </si>
  <si>
    <t>212-AG</t>
  </si>
  <si>
    <t>213-AG</t>
  </si>
  <si>
    <t>214-AG</t>
  </si>
  <si>
    <t>215-AG</t>
  </si>
  <si>
    <t>Underwater Hockey</t>
  </si>
  <si>
    <t>216-AG</t>
  </si>
  <si>
    <t>217-AG</t>
  </si>
  <si>
    <t>218-AG</t>
  </si>
  <si>
    <t>219-AG</t>
  </si>
  <si>
    <t>220-AG</t>
  </si>
  <si>
    <t>Sailing Club</t>
  </si>
  <si>
    <t>221-AG</t>
  </si>
  <si>
    <t>Table Tennis Club</t>
  </si>
  <si>
    <t>222-AG</t>
  </si>
  <si>
    <t>Active Minds at WPI</t>
  </si>
  <si>
    <t>223-AG</t>
  </si>
  <si>
    <t>Choral Association</t>
  </si>
  <si>
    <t>225-AG</t>
  </si>
  <si>
    <t>Lens &amp; Light Club</t>
  </si>
  <si>
    <t>226-AG</t>
  </si>
  <si>
    <t>Masque</t>
  </si>
  <si>
    <t>227-AG</t>
  </si>
  <si>
    <t>228-AG</t>
  </si>
  <si>
    <t>230-AG</t>
  </si>
  <si>
    <t>231-AG</t>
  </si>
  <si>
    <t>Alpha Chi Rho</t>
  </si>
  <si>
    <t>232-AG</t>
  </si>
  <si>
    <t>Alpha Gamma Delta</t>
  </si>
  <si>
    <t>233-AG</t>
  </si>
  <si>
    <t>Chi Omega</t>
  </si>
  <si>
    <t>234-AG</t>
  </si>
  <si>
    <t>Alpha Xi Delta</t>
  </si>
  <si>
    <t>236-AG</t>
  </si>
  <si>
    <t>Alpha Phi Omega</t>
  </si>
  <si>
    <t>237-AG</t>
  </si>
  <si>
    <t>Alpha Pi Mu</t>
  </si>
  <si>
    <t>238-AG</t>
  </si>
  <si>
    <t>Alpha Psi Omega</t>
  </si>
  <si>
    <t>239-AG</t>
  </si>
  <si>
    <t>Alpha Tau Omega</t>
  </si>
  <si>
    <t>240-AG</t>
  </si>
  <si>
    <t>Beta Theta Pi Fraternity</t>
  </si>
  <si>
    <t>243-AG</t>
  </si>
  <si>
    <t>Chi Epsilon</t>
  </si>
  <si>
    <t>244-AG</t>
  </si>
  <si>
    <t>Omega Chi Epsilon</t>
  </si>
  <si>
    <t>245-AG</t>
  </si>
  <si>
    <t>Engineers Without Borders</t>
  </si>
  <si>
    <t>247-AG</t>
  </si>
  <si>
    <t>Eta Kappa Nu</t>
  </si>
  <si>
    <t>248-AG</t>
  </si>
  <si>
    <t>Interfraternity Council</t>
  </si>
  <si>
    <t>250-AG</t>
  </si>
  <si>
    <t>International Student Council</t>
  </si>
  <si>
    <t>252-AG</t>
  </si>
  <si>
    <t>254-AG</t>
  </si>
  <si>
    <t>Lambda Chi Alpha</t>
  </si>
  <si>
    <t>255-AG</t>
  </si>
  <si>
    <t>256-AG</t>
  </si>
  <si>
    <t>Order of Omega</t>
  </si>
  <si>
    <t>257-AG</t>
  </si>
  <si>
    <t>Omicron Delta Kappa</t>
  </si>
  <si>
    <t>258-AG</t>
  </si>
  <si>
    <t>259-AG</t>
  </si>
  <si>
    <t>Phi Gamma Delta</t>
  </si>
  <si>
    <t>260-AG</t>
  </si>
  <si>
    <t>Phi Kappa Theta</t>
  </si>
  <si>
    <t>261-AG</t>
  </si>
  <si>
    <t>Phi Sigma Kappa</t>
  </si>
  <si>
    <t>262-AG</t>
  </si>
  <si>
    <t>Phi Sigma Sigma</t>
  </si>
  <si>
    <t>263-AG</t>
  </si>
  <si>
    <t>Pi Mu Epsilon</t>
  </si>
  <si>
    <t>264-AG</t>
  </si>
  <si>
    <t>Pi Tau Sigma</t>
  </si>
  <si>
    <t>265-AG</t>
  </si>
  <si>
    <t>Psychology Society</t>
  </si>
  <si>
    <t>266-AG</t>
  </si>
  <si>
    <t>Rho Lambda</t>
  </si>
  <si>
    <t>267-AG</t>
  </si>
  <si>
    <t>Sigma Alpha Epsilon</t>
  </si>
  <si>
    <t>268-AG</t>
  </si>
  <si>
    <t>Sigma Phi Epsilon</t>
  </si>
  <si>
    <t>269-AG</t>
  </si>
  <si>
    <t>Sigma Pi</t>
  </si>
  <si>
    <t>270-AG</t>
  </si>
  <si>
    <t>Tau Beta Pi</t>
  </si>
  <si>
    <t>272-AG</t>
  </si>
  <si>
    <t>Tau Kappa Epsilon</t>
  </si>
  <si>
    <t>273-AG</t>
  </si>
  <si>
    <t>Theta Nu Xi Multicultural Sorority</t>
  </si>
  <si>
    <t>274-AG</t>
  </si>
  <si>
    <t>Upsilon Pi Epsilon</t>
  </si>
  <si>
    <t>275-AG</t>
  </si>
  <si>
    <t>276-AG</t>
  </si>
  <si>
    <t>CollabLab</t>
  </si>
  <si>
    <t>278-AG</t>
  </si>
  <si>
    <t>279-AG</t>
  </si>
  <si>
    <t>Alpha Eta Mu Beta</t>
  </si>
  <si>
    <t>280-AG</t>
  </si>
  <si>
    <t>281-AG</t>
  </si>
  <si>
    <t>282-AG</t>
  </si>
  <si>
    <t>285-AG</t>
  </si>
  <si>
    <t>286-AG</t>
  </si>
  <si>
    <t>Biomedical Engineering Society</t>
  </si>
  <si>
    <t>287-AG</t>
  </si>
  <si>
    <t>288-AG</t>
  </si>
  <si>
    <t>290-AG</t>
  </si>
  <si>
    <t>Skull</t>
  </si>
  <si>
    <t>292-AG</t>
  </si>
  <si>
    <t>293-AG</t>
  </si>
  <si>
    <t>294-AG</t>
  </si>
  <si>
    <t>Society of Fire Protection Engineer</t>
  </si>
  <si>
    <t>295-AG</t>
  </si>
  <si>
    <t>296-AG</t>
  </si>
  <si>
    <t>297-AG</t>
  </si>
  <si>
    <t>Society of Women Engineers</t>
  </si>
  <si>
    <t>298-AG</t>
  </si>
  <si>
    <t>Animus Novem</t>
  </si>
  <si>
    <t>300-AG</t>
  </si>
  <si>
    <t>Colleges Against Cancer</t>
  </si>
  <si>
    <t>301-AG</t>
  </si>
  <si>
    <t>Alpha Phi Sorority</t>
  </si>
  <si>
    <t>305-AG</t>
  </si>
  <si>
    <t>SGA Operating</t>
  </si>
  <si>
    <t>306-AG</t>
  </si>
  <si>
    <t>SGA General Disbursement</t>
  </si>
  <si>
    <t>307-AG</t>
  </si>
  <si>
    <t>SGA Reserve</t>
  </si>
  <si>
    <t>308-AG</t>
  </si>
  <si>
    <t>Projector Service</t>
  </si>
  <si>
    <t>315-AG</t>
  </si>
  <si>
    <t>Residence Hall Council</t>
  </si>
  <si>
    <t>316-AG</t>
  </si>
  <si>
    <t>SGA-Sponsorship</t>
  </si>
  <si>
    <t>318-AG</t>
  </si>
  <si>
    <t>321-AG</t>
  </si>
  <si>
    <t>Women in Computer Science</t>
  </si>
  <si>
    <t>322-AG</t>
  </si>
  <si>
    <t>1123-CC Residential Services</t>
  </si>
  <si>
    <t>Class of 2020</t>
  </si>
  <si>
    <t>334-AG</t>
  </si>
  <si>
    <t>Class of 2021</t>
  </si>
  <si>
    <t>335-AG</t>
  </si>
  <si>
    <t>344-AG</t>
  </si>
  <si>
    <t>Peddler</t>
  </si>
  <si>
    <t>345-AG</t>
  </si>
  <si>
    <t>346-AG</t>
  </si>
  <si>
    <t>347-AG</t>
  </si>
  <si>
    <t>348-AG</t>
  </si>
  <si>
    <t>349-AG</t>
  </si>
  <si>
    <t>350-AG</t>
  </si>
  <si>
    <t>352-AG</t>
  </si>
  <si>
    <t>353-AG</t>
  </si>
  <si>
    <t>Student Activities Expense Report - Ad Hoc</t>
  </si>
  <si>
    <t>Use this form only if you do not have a Workday user account</t>
  </si>
  <si>
    <t>Spend Category Object</t>
  </si>
  <si>
    <t>IRS 1099 MISC Category</t>
  </si>
  <si>
    <t>Spend Category Hierarchy Object</t>
  </si>
  <si>
    <t>Top Level Spend Category Hierarchy</t>
  </si>
  <si>
    <t>Commodity Code</t>
  </si>
  <si>
    <t>Procurement Usage</t>
  </si>
  <si>
    <t>Expense Usage</t>
  </si>
  <si>
    <t>Supplier Invoice Usage</t>
  </si>
  <si>
    <t>Ad Hoc Payment Usage</t>
  </si>
  <si>
    <t>Items for Spend Category</t>
  </si>
  <si>
    <t>Allocate Freight</t>
  </si>
  <si>
    <t>Allocate Other Charges</t>
  </si>
  <si>
    <t>Default Tax Applicability</t>
  </si>
  <si>
    <t>UNSPSC Code Range</t>
  </si>
  <si>
    <t>Spend Category is Tracked</t>
  </si>
  <si>
    <t>All Spend Categories</t>
  </si>
  <si>
    <t>Yes</t>
  </si>
  <si>
    <t>No</t>
  </si>
  <si>
    <t>Fees and Taxes</t>
  </si>
  <si>
    <t>Food</t>
  </si>
  <si>
    <t>1127-SC</t>
  </si>
  <si>
    <t>Travel &amp; Conferences</t>
  </si>
  <si>
    <t>Licenses &amp; Fees</t>
  </si>
  <si>
    <t>1154-SC</t>
  </si>
  <si>
    <t>Supplies</t>
  </si>
  <si>
    <t>1244-SC</t>
  </si>
  <si>
    <t>Travel Expense</t>
  </si>
  <si>
    <t>1252-SC</t>
  </si>
  <si>
    <t>Exp Report will be returned if full address is not provided</t>
  </si>
  <si>
    <t>Total Continuation Sheet</t>
  </si>
  <si>
    <t>Continuation Sheet</t>
  </si>
  <si>
    <t>Page 1 Total</t>
  </si>
  <si>
    <t>Expense Report Total</t>
  </si>
  <si>
    <t>Additional Instructions</t>
  </si>
  <si>
    <t>Use Continuation Sheet to include additional expense lines if required.</t>
  </si>
  <si>
    <t>Use this form only if you do NOT have a Workday user account</t>
  </si>
  <si>
    <t>Select from Drop Down Box</t>
  </si>
  <si>
    <t>Student Club: (Select from Drop down)</t>
  </si>
  <si>
    <t xml:space="preserve">Student Club: </t>
  </si>
  <si>
    <t>Enter Full Name and address</t>
  </si>
  <si>
    <t>Enter each transaction on separate lines</t>
  </si>
  <si>
    <t>Utilize Continuation Sheet (if additional lines are required)</t>
  </si>
  <si>
    <r>
      <t xml:space="preserve">Select Student Club from </t>
    </r>
    <r>
      <rPr>
        <b/>
        <i/>
        <sz val="14"/>
        <color theme="1"/>
        <rFont val="Calibri"/>
        <family val="2"/>
        <scheme val="minor"/>
      </rPr>
      <t>Drop Down Listing</t>
    </r>
  </si>
  <si>
    <t>Print Report and Continuation Sheet if required</t>
  </si>
  <si>
    <t>Attach all Receipts and give to Treasurer for Review &amp; Approval</t>
  </si>
  <si>
    <t>Sign Expense report on Signature line</t>
  </si>
  <si>
    <t>Once Approved - Deliver Report &amp; Receipts to Student Activities Office for Approval</t>
  </si>
  <si>
    <t>Enter Business Purpose of Expenses</t>
  </si>
  <si>
    <t>Please allow 7 - 10 Business Days after expense report has been sent to Accounts Payable for payment</t>
  </si>
  <si>
    <t>Please do not contact AP prior to this</t>
  </si>
  <si>
    <t>PLEASE ALLOW 7 - 10 BUSINESS DAYS AFTER SENT TO ACCOUNTS PAYABLE FOR EXPENSE REPORT TO BE PAID</t>
  </si>
  <si>
    <r>
      <t xml:space="preserve">Spend Category - </t>
    </r>
    <r>
      <rPr>
        <b/>
        <i/>
        <sz val="14"/>
        <color theme="1"/>
        <rFont val="Calibri"/>
        <family val="2"/>
        <scheme val="minor"/>
      </rPr>
      <t>Select from Drop Down Listing</t>
    </r>
  </si>
  <si>
    <t>Competition Entrance Fees</t>
  </si>
  <si>
    <t>1110-SC</t>
  </si>
  <si>
    <t>Report Date</t>
  </si>
  <si>
    <t>Rate</t>
  </si>
  <si>
    <t>Enter MILEAGE ONLY below - See note Below</t>
  </si>
  <si>
    <t>ALL INFORMATION AND RECEIPTS MUST BE PROVIDED.  Missing receipts and incorrect information will cause delay in payment.</t>
  </si>
  <si>
    <t>Mileage over 50 miles requires printout from Google Maps showing mileage and attach to expense report</t>
  </si>
  <si>
    <t>(Required)</t>
  </si>
  <si>
    <t>*Note - after entering amount other required fields will self-populate</t>
  </si>
  <si>
    <t>If you have a Workday account - you must submit an expense report in Workday</t>
  </si>
  <si>
    <t>Student Activities Expense Report - Ad Hoc Instructions</t>
  </si>
  <si>
    <t>*** Important - DO NOT USE THIS REPORT IF YOU HAVE A WORKDAY ACCOUNT***</t>
  </si>
  <si>
    <t>Enter Student/Banner ID and Report Date (date completing expense report - required)</t>
  </si>
  <si>
    <t>Note:  This is the address that your check will be mailed to</t>
  </si>
  <si>
    <t xml:space="preserve">Enter WPI Student Mailbox # if you want check to be place in your WPI Student Mailbox </t>
  </si>
  <si>
    <t># Miles &gt;</t>
  </si>
  <si>
    <t>WPI Student Mailbox#</t>
  </si>
  <si>
    <t>Enter mailbox# ONLY if you want check placed in your WPI Student Mailbox</t>
  </si>
  <si>
    <t xml:space="preserve">Expense report needs to be emailed to:  </t>
  </si>
  <si>
    <t>StudentExpenseReport@wpi.edu</t>
  </si>
  <si>
    <t>Direct Deposit</t>
  </si>
  <si>
    <t>Continuation Sheet Total</t>
  </si>
  <si>
    <t>Local Mailing Address: Required</t>
  </si>
  <si>
    <t>Student Org</t>
  </si>
  <si>
    <t>Enter Description of expense for each item</t>
  </si>
  <si>
    <t>SocComm Exec</t>
  </si>
  <si>
    <t>SocComm MEMBERSHIP</t>
  </si>
  <si>
    <t>SocComm Major and  Special Events</t>
  </si>
  <si>
    <t>SocComm Films</t>
  </si>
  <si>
    <t>SocComm Annual Events</t>
  </si>
  <si>
    <t>Symphonic Association</t>
  </si>
  <si>
    <t>Society of Physics Students</t>
  </si>
  <si>
    <t>Society of Manufacturing Engineers</t>
  </si>
  <si>
    <t>Society for Industrial and Applied Mathematics</t>
  </si>
  <si>
    <t>Society of Hispanic Professional Engineers</t>
  </si>
  <si>
    <t>National Society of Black Engineers</t>
  </si>
  <si>
    <t>Institute of Electrical and Electronics Engineers</t>
  </si>
  <si>
    <t>American Society of Mechanical Engineers</t>
  </si>
  <si>
    <t>American Institute of Aeronautics &amp; Astronautics</t>
  </si>
  <si>
    <t>American Institute of Chemical Engineers</t>
  </si>
  <si>
    <t>Rho Beta Epsilon</t>
  </si>
  <si>
    <t>Jazz Group</t>
  </si>
  <si>
    <t>WWPI Campus Radio</t>
  </si>
  <si>
    <t>Vox Musical Theatre</t>
  </si>
  <si>
    <t>Tech News</t>
  </si>
  <si>
    <t>Freestyle Wrestling Club</t>
  </si>
  <si>
    <t>Water Polo Club</t>
  </si>
  <si>
    <t>Scuba Dive Club</t>
  </si>
  <si>
    <t>Rugby Club - Men's</t>
  </si>
  <si>
    <t>Society of Martial Artists</t>
  </si>
  <si>
    <t>Inline Hockey Club</t>
  </si>
  <si>
    <t>Green Team</t>
  </si>
  <si>
    <t>Women in Robotics Engineering</t>
  </si>
  <si>
    <t>Promotion of Animal Welfare Society</t>
  </si>
  <si>
    <t>Society for Medieval Arts and Sciences</t>
  </si>
  <si>
    <t>Society of Asian Scientists and Engineers</t>
  </si>
  <si>
    <t>Students Preventing Assault and Rape in our Community</t>
  </si>
  <si>
    <t>Model United Nations</t>
  </si>
  <si>
    <t>Philosophy Club</t>
  </si>
  <si>
    <t>National Association of Women MBA's</t>
  </si>
  <si>
    <t>Mathematics Club</t>
  </si>
  <si>
    <t>Hispanic &amp; Caribbean Student Association</t>
  </si>
  <si>
    <t>German Club</t>
  </si>
  <si>
    <t>Art and Design Club</t>
  </si>
  <si>
    <t>Women in Electrical and Computer Engineering</t>
  </si>
  <si>
    <t>Biotechnology Club</t>
  </si>
  <si>
    <t>The Alliance</t>
  </si>
  <si>
    <t>Cue Sports Club</t>
  </si>
  <si>
    <t>Motorsports Club</t>
  </si>
  <si>
    <t>Sigma Gamma Tau</t>
  </si>
  <si>
    <t>American Society for Biochemisty and Molecular Biology</t>
  </si>
  <si>
    <t>American Academy of Environmental Engineers and Scientists</t>
  </si>
  <si>
    <t>Actuarial Math Club</t>
  </si>
  <si>
    <t>Direct Deposit - if you wish to have your payment made to you via Direct Deposit you must drop off a Direct Deposit Authorization form - please visit Accounts Payable Forms on the Controller page at WPI.EDU.  All future payments for your expense reports will then be made via Direct Deposit.</t>
  </si>
  <si>
    <t>EMAIL APPROVED EXPENSE REPORT WITH ALL RECEIPTS TO:  STUDENTEXPREPORT@WPI.EDU</t>
  </si>
  <si>
    <t>All WPI Student Organizations
Student Activity Groups</t>
  </si>
  <si>
    <t>1097-AC Club Sports</t>
  </si>
  <si>
    <t>All WPI Student Organizations
Club Sports</t>
  </si>
  <si>
    <t>362-AG</t>
  </si>
  <si>
    <t>All WPI Student Organizations
Club Sports
Student Activity Groups</t>
  </si>
  <si>
    <t>Volleyball Club - Women's</t>
  </si>
  <si>
    <t>Volleyball Club - Men's</t>
  </si>
  <si>
    <t>396-AG</t>
  </si>
  <si>
    <t>United Leftist Student Association</t>
  </si>
  <si>
    <t>364-AG</t>
  </si>
  <si>
    <t>Ultimate Frisbee Club - Women's</t>
  </si>
  <si>
    <t>Ultimate Frisbee Club - Men's</t>
  </si>
  <si>
    <t>369-AG</t>
  </si>
  <si>
    <t>Theta Chi</t>
  </si>
  <si>
    <t>368-AG</t>
  </si>
  <si>
    <t>Technichords</t>
  </si>
  <si>
    <t>395-AG</t>
  </si>
  <si>
    <t>Students Mentoring Active Responsibility Together (SMART)</t>
  </si>
  <si>
    <t>Students for a Just and Stable Future</t>
  </si>
  <si>
    <t>Student Comedy Productions</t>
  </si>
  <si>
    <t>South Asian Student Association</t>
  </si>
  <si>
    <t>394-AG</t>
  </si>
  <si>
    <t>Society of Magicians</t>
  </si>
  <si>
    <t>367-AG</t>
  </si>
  <si>
    <t>Simple Harmonic Motion</t>
  </si>
  <si>
    <t>361-AG</t>
  </si>
  <si>
    <t>SIGMA</t>
  </si>
  <si>
    <t>392-AG</t>
  </si>
  <si>
    <t>SACNAS - Society for the Advancement of Chicanos/Hispanic and Native Americans in Science</t>
  </si>
  <si>
    <t>Rugby Club - Women's</t>
  </si>
  <si>
    <t>Photography Club</t>
  </si>
  <si>
    <t>390-AG</t>
  </si>
  <si>
    <t>Meditation Club</t>
  </si>
  <si>
    <t>389-AG</t>
  </si>
  <si>
    <t>Materials Research Society</t>
  </si>
  <si>
    <t>388-AG</t>
  </si>
  <si>
    <t>Locksport Club</t>
  </si>
  <si>
    <t>387-AG</t>
  </si>
  <si>
    <t>Lecture</t>
  </si>
  <si>
    <t>386-AG</t>
  </si>
  <si>
    <t>Ketones A Cappella</t>
  </si>
  <si>
    <t>385-AG</t>
  </si>
  <si>
    <t>InterVarsity Christian Fellowship</t>
  </si>
  <si>
    <t>370-AG</t>
  </si>
  <si>
    <t>International Society of Pharmaceutical Engineers</t>
  </si>
  <si>
    <t>289-AG</t>
  </si>
  <si>
    <t>Institute of Industrial and Systems Engineers</t>
  </si>
  <si>
    <t>358-AG</t>
  </si>
  <si>
    <t>Ice Hockey Club - Women's</t>
  </si>
  <si>
    <t>Ice Hockey Club - Men's</t>
  </si>
  <si>
    <t>384-AG</t>
  </si>
  <si>
    <t>Heavenly Love Chinese Christian Fellowship</t>
  </si>
  <si>
    <t>393-AG</t>
  </si>
  <si>
    <t>Greenhouse and Horticulture Club</t>
  </si>
  <si>
    <t>Golf Club</t>
  </si>
  <si>
    <t>383-AG</t>
  </si>
  <si>
    <t>Glee Club Men's</t>
  </si>
  <si>
    <t>382-AG</t>
  </si>
  <si>
    <t>Food Recovery Network</t>
  </si>
  <si>
    <t>397-AG</t>
  </si>
  <si>
    <t>Foisie Business School Social Society</t>
  </si>
  <si>
    <t>Exploradreams</t>
  </si>
  <si>
    <t>380-AG</t>
  </si>
  <si>
    <t>Donate Life Club</t>
  </si>
  <si>
    <t>360-AG</t>
  </si>
  <si>
    <t>365-AG</t>
  </si>
  <si>
    <t>Cricket Club</t>
  </si>
  <si>
    <t>378-AG</t>
  </si>
  <si>
    <t>377-AG</t>
  </si>
  <si>
    <t>Coin &amp; Currency Club</t>
  </si>
  <si>
    <t>356-AG</t>
  </si>
  <si>
    <t>Class of 2022</t>
  </si>
  <si>
    <t>376-AG</t>
  </si>
  <si>
    <t>Chemical Engineering Graduate Organization</t>
  </si>
  <si>
    <t>375-AG</t>
  </si>
  <si>
    <t>Audiophiles</t>
  </si>
  <si>
    <t>374-AG</t>
  </si>
  <si>
    <t>Alpha Omega</t>
  </si>
  <si>
    <t>366-AG</t>
  </si>
  <si>
    <t>Alden Voices</t>
  </si>
  <si>
    <t>373-AG</t>
  </si>
  <si>
    <t>African Student Association</t>
  </si>
  <si>
    <t>Activity</t>
  </si>
  <si>
    <t>Cheese Club</t>
  </si>
  <si>
    <t>Club Tennis</t>
  </si>
  <si>
    <t>Dance Team</t>
  </si>
  <si>
    <t>399-AG</t>
  </si>
  <si>
    <t>Graduate Student Government</t>
  </si>
  <si>
    <t>398-AG</t>
  </si>
  <si>
    <t>SGA 10K Event</t>
  </si>
  <si>
    <t>Soccer Club</t>
  </si>
  <si>
    <t>SocComm Special Events</t>
  </si>
  <si>
    <t>Step Team</t>
  </si>
  <si>
    <t>Student Alumni Society</t>
  </si>
  <si>
    <t>400-AG</t>
  </si>
  <si>
    <t>Gender Equality Club</t>
  </si>
  <si>
    <t>402-AG</t>
  </si>
  <si>
    <t>Progressive Activism Club</t>
  </si>
  <si>
    <t>401-AG</t>
  </si>
  <si>
    <t>American Chemical Society</t>
  </si>
  <si>
    <t>404-AG</t>
  </si>
  <si>
    <t>Astronomy Club</t>
  </si>
  <si>
    <t>405-AG</t>
  </si>
  <si>
    <t>Period@WPI</t>
  </si>
  <si>
    <t>406-AG</t>
  </si>
  <si>
    <t>Pagan Circle</t>
  </si>
  <si>
    <t>407-AG</t>
  </si>
  <si>
    <t>134-AG</t>
  </si>
  <si>
    <t>Airfare
Baggage
Breakfast - Travel
Bus
Business Meal
Car Rental
Dinner - Travel
Food For Consumption
Gas
Grocery
Ground Transportation
Group Reception
Laundry
Lodging
Lunch - Travel
Mileage
Parking
Rail
Tips
Tolls</t>
  </si>
  <si>
    <t>Supplies
Supplies - Outreach and Events</t>
  </si>
  <si>
    <t>Rent - Equipment</t>
  </si>
  <si>
    <t>1190-SC</t>
  </si>
  <si>
    <t>Rent</t>
  </si>
  <si>
    <t>Box 7: Nonemployee compensation</t>
  </si>
  <si>
    <t>Maintenance - Equipment Repair
Maintenance - HVAC</t>
  </si>
  <si>
    <t>1163-SC</t>
  </si>
  <si>
    <t>Repairs &amp; Maintenance</t>
  </si>
  <si>
    <t>Maintenance - Equipment Repair</t>
  </si>
  <si>
    <t>Licenses and Fees</t>
  </si>
  <si>
    <t>Breakfast - Non-Travel
Dinner - Non-Travel
Food - Non-Travel
Lunch - Non-Travel</t>
  </si>
  <si>
    <t>Other Expenses</t>
  </si>
  <si>
    <t>Audio Visual Equipment</t>
  </si>
  <si>
    <t>1329-SC</t>
  </si>
  <si>
    <t>IT Hardware</t>
  </si>
  <si>
    <t>1125-CC Student Clubs</t>
  </si>
  <si>
    <t>P-2004735 Provisional Jobs Only - No Pay - Madison Stahl (+) - Student Organization Treasurer - 101-AG ACCESS</t>
  </si>
  <si>
    <t>P-2004628 Provisional Jobs Only - No Pay - Morgan Emery - Student Organization Treasurer - 102-AG Armenian Student Association</t>
  </si>
  <si>
    <t>P-2005393 Provisional Jobs Only - No Pay - Wenrui Zheng - Student Organization Treasurer - 103-AG Actuarial Math Club</t>
  </si>
  <si>
    <t>P-2005392 Provisional Jobs Only - No Pay - Lisa Kock - Student Organization Treasurer - 104-AG APICS Student Organization</t>
  </si>
  <si>
    <t>P-2004859 PLA - Evelyn Mortimer (+) - Student Organization Treasurer - 105-AG American Academy of Environmental Engineers and Scientists</t>
  </si>
  <si>
    <t>African Percussion and Dance Ensemble</t>
  </si>
  <si>
    <t>P-2005388 Provisional Jobs Only - No Pay - Chioma Onyenokwe - Student Organization Treasurer - 106-AG African Percussion and Dance Ensemble</t>
  </si>
  <si>
    <t>P-2004754 Provisional Jobs Only - No Pay - Jagruthi Maroju (+) - Student Organization Treasurer - 108-AG Alpha Epsilon Delta</t>
  </si>
  <si>
    <t>P-2004269 CBC Heilman Lab Worker - Silvana Reid - Student Organization Treasurer - 110-AG American Society for Biochemisty and Molecular Biology</t>
  </si>
  <si>
    <t>P-2004626 Provisional Jobs Only - No Pay - Ariana Cruz-Rivera - Student Organization Treasurer - 111-AG Architectural Engineering Institute</t>
  </si>
  <si>
    <t>P-2004732 Provisional Jobs Only - No Pay - Rebecca Debski (+) - Student Organization Treasurer - 112-AG Sigma Gamma Tau</t>
  </si>
  <si>
    <t>P-2004769 Provisional Jobs Only - No Pay - Sriranjani Kalimani (+) - Student Organization Treasurer - 113-AG Enactus</t>
  </si>
  <si>
    <t>P-2004668 Provisional Jobs Only - No Pay - Samuel Bello - Student Organization Treasurer - 115-AG Motorsports Club</t>
  </si>
  <si>
    <t>P-2004699 Provisional Jobs Only - No Pay - Robert Duff - Student Organization Treasurer - 116-AG Society of Automotive Engineers</t>
  </si>
  <si>
    <t>P-2004645 Provisional Jobs Only - No Pay - Eduardo Italiani - Student Organization Treasurer - 117-AG Cue Sports Club</t>
  </si>
  <si>
    <t>P-2004709 Provisional Jobs Only - No Pay - Jasmin Sanchez - Student Organization Treasurer - 118-AG The Alliance</t>
  </si>
  <si>
    <t>P-2004754 Provisional Jobs Only - No Pay - Jagruthi Maroju (+) - Student Organization Treasurer - 119-AG Biotechnology Club</t>
  </si>
  <si>
    <t>P-2004631 Provisional Jobs Only - No Pay - Luigi Apollon - Student Organization Treasurer - 120-AG Black Student Union</t>
  </si>
  <si>
    <t>P-2004755 Provisional Jobs Only - No Pay - Joao Victor Omena de Lucena (+) - Student Organization Treasurer - 121-AG Brazilian Student Association</t>
  </si>
  <si>
    <t>P-2004756 Provisional Jobs Only - No Pay - Jane Cohen (+) - Student Organization Treasurer - 123-AG Cheese Club</t>
  </si>
  <si>
    <t>P-2004725 Provisional Jobs Only - No Pay - Akshaj Balasubramanian (+) - Student Organization Treasurer - 124-AG Chess Club</t>
  </si>
  <si>
    <t>P-2004636 Provisional Jobs Only - No Pay - Mathew Siu - Student Organization Treasurer - 125-AG Chinese Student Association</t>
  </si>
  <si>
    <t>Chinese Student and Scholar Association</t>
  </si>
  <si>
    <t>P-2004758 Provisional Jobs Only - No Pay - Tianbi Zhang (+) - Student Organization Treasurer - 126-AG Chinese Student and Scholar Association</t>
  </si>
  <si>
    <t>P-2004727 Provisional Jobs Only - No Pay - Jason Conklin (+) - Student Organization Treasurer - 127-AG Christian Bible Fellowship</t>
  </si>
  <si>
    <t>P-2004764 Provisional Jobs Only - No Pay - Jyan Zarate (+) - Student Organization Treasurer - 128-AG Cyber Security Club</t>
  </si>
  <si>
    <t>College Republicans</t>
  </si>
  <si>
    <t>P-2004641 Provisional Jobs Only - No Pay - Madison Eisenhour - Student Organization Treasurer - 129-AG College Republicans</t>
  </si>
  <si>
    <t>P-2004751 Provisional Jobs Only - No Pay - Andy Li (+) - Student Organization Treasurer - 130-AG Ballroom Dance Club</t>
  </si>
  <si>
    <t>P-2005511 Provisional Jobs Only - No Pay - Nisha Goel - Student Organization Treasurer - 131-AG Women in Electrical and Computer Engineering</t>
  </si>
  <si>
    <t>P-2004648 Provisional Jobs Only - No Pay - Brianna Mulloy - Student Organization Treasurer - 132-AG Dance Team</t>
  </si>
  <si>
    <t>P-2004747 Provisional Jobs Only - No Pay - Alejandra Garza (+) - Student Organization Treasurer - 133-AG Art and Design Club</t>
  </si>
  <si>
    <t>Association of Women in Mathematics</t>
  </si>
  <si>
    <t>P-2004629 Provisional Jobs Only - No Pay - Zhifei Ma - Student Organization Treasurer - 134-AG Association of Women in Mathematics</t>
  </si>
  <si>
    <t>P-2004776 Provisional Jobs Only - No Pay - Andrew Ressler (+) - Student Organization Treasurer - 135-AG German Club</t>
  </si>
  <si>
    <t>P-2004737 Provisional Jobs Only - No Pay - Kevin Mbogo (+) - Student Organization Treasurer - 136-AG Students for a Just and Stable Future</t>
  </si>
  <si>
    <t>P-2004676 Provisional Jobs Only - No Pay - Matthew Tolbert - Student Organization Treasurer - 137-AG Photography Club</t>
  </si>
  <si>
    <t>P-2004653 Provisional Jobs Only - No Pay - Alexander Bell - Student Organization Treasurer - 140-AG Game Development Club</t>
  </si>
  <si>
    <t>P-2004779 Provisional Jobs Only - No Pay - Natallie Jesionka (+) - Student Organization Treasurer - 141-AG Habitat for Humanity</t>
  </si>
  <si>
    <t>P-2004658 Provisional Jobs Only - No Pay - Speros Perakis - Student Organization Treasurer - 142-AG Hellenic Student Association</t>
  </si>
  <si>
    <t>P-2004780 Provisional Jobs Only - No Pay - Austin Shalit (+) - Student Organization Treasurer - 143-AG Hillel</t>
  </si>
  <si>
    <t>P-2004693 Provisional Jobs Only - No Pay - Kevin Bimonte - Student Organization Treasurer - 144-AG Hispanic &amp; Caribbean Student Association</t>
  </si>
  <si>
    <t>P-2004655 Provisional Jobs Only - No Pay - Diego Gonzalez Villalobos - Student Organization Treasurer - 145-AG Global Humanitarian Alliance (GHA)</t>
  </si>
  <si>
    <t>P-2002957 Operations Administrator - Sandy Liberatore - Student Organization Financial Analyst - 146-AG South Asian Student Association
P-2004140 Tutor - Manjusha Chava - Student Organization Treasurer - 146-AG South Asian Student Association</t>
  </si>
  <si>
    <t>P-2004786 Provisional Jobs Only - No Pay - Habibeh Ashouri Choshali (+) - Student Organization Treasurer - 147-AG Iranian Student Association</t>
  </si>
  <si>
    <t>P-2004785 Provisional Jobs Only - No Pay - Elizabeth Inger (+) - Student Organization Treasurer - 148-AG Investing Association</t>
  </si>
  <si>
    <t>P-2004729 Provisional Jobs Only - No Pay - Vicky Luu (+) - Student Organization Treasurer - 149-AG Japanese Club</t>
  </si>
  <si>
    <t>P-2004079 Control Desk - Chris Lee - Student Organization Treasurer - 150-AG Korean Student Association</t>
  </si>
  <si>
    <t>P-2004792 Provisional Jobs Only - No Pay - Emily Staknis (+) - Student Organization Treasurer - 153-AG Mathematics Club</t>
  </si>
  <si>
    <t>- Student Organization Treasurer - 154-AG National Association of Women MBA's</t>
  </si>
  <si>
    <t>P-2004754 Provisional Jobs Only - No Pay - Jagruthi Maroju (+) - Student Organization Treasurer - 155-AG Mu Sigma Delta (Pre-Health)</t>
  </si>
  <si>
    <t>P-2004763 Provisional Jobs Only - No Pay - Sami Saif (+) - Student Organization Treasurer - 157-AG Muslim Student Association</t>
  </si>
  <si>
    <t>P-2004536 Federal Work Study AY 19/20 ES - Kyla Egenberger - Student Organization Treasurer - 158-AG National Residence Hall Honorary</t>
  </si>
  <si>
    <t>P-2004795 Provisional Jobs Only - No Pay - Christopher Tillotson (+) - Student Organization Treasurer - 159-AG Newman Club</t>
  </si>
  <si>
    <t>P-2004671 Provisional Jobs Only - No Pay - Madelyn Uryase - Student Organization Treasurer - 160-AG Pep Band</t>
  </si>
  <si>
    <t>P-2004675 Provisional Jobs Only - No Pay - Tomas Ringer-Silva - Student Organization Treasurer - 162-AG Philosophy Club</t>
  </si>
  <si>
    <t>P-2004826 Provisional Jobs Only - No Pay - Ryan Carnemolla (+) - Student Organization Treasurer - 163-AG Model United Nations</t>
  </si>
  <si>
    <t>P-2004748 Provisional Jobs Only - No Pay - Mikel Matticoli (+) - Student Organization Treasurer - 164-AG Robotics Club</t>
  </si>
  <si>
    <t>P-2004684 Provisional Jobs Only - No Pay - William Engdahl - Student Organization Treasurer - 165-AG Robokids</t>
  </si>
  <si>
    <t>P-2004685 Provisional Jobs Only - No Pay - Anna Fitzpatrick (+) - Student Organization Treasurer - 166-AG Rotaract Club</t>
  </si>
  <si>
    <t>P-2005421 Provisional Jobs Only - No Pay - Victor Mercola - Student Organization Treasurer - 167-AG Rubik's Cube Club</t>
  </si>
  <si>
    <t>P-2005435 Provisional Jobs Only - No Pay - Georgy Zhukov - Student Organization Treasurer - 168-AG Russian-Speaking Students&amp;Scholars</t>
  </si>
  <si>
    <t>P-2004690 Provisional Jobs Only - No Pay - John Parrick - Student Organization Treasurer - 169-AG Science Fiction Society</t>
  </si>
  <si>
    <t>P-2004689 Provisional Jobs Only - No Pay - Talya Goldman - Student Organization Treasurer - 170-AG Satellite Development Club</t>
  </si>
  <si>
    <t>P-2004707 Provisional Jobs Only - No Pay - Marina Spenciner - Student Organization Treasurer - 171-AG Students Preventing Assault and Rape in our Community</t>
  </si>
  <si>
    <t>Spikeball Club</t>
  </si>
  <si>
    <t>P-2004815 Provisional Jobs Only - No Pay - Madeline Chudy (+) - Student Organization Treasurer - 172-AG Spikeball Club</t>
  </si>
  <si>
    <t>P-2004810 Provisional Jobs Only - No Pay - Selina Spry (+) - Student Organization Treasurer - 173-AG Society of Asian Scientists and Engineers</t>
  </si>
  <si>
    <t>P-2004814 Provisional Jobs Only - No Pay - Henry Frishman (+) - Student Organization Treasurer - 174-AG Sound Logic</t>
  </si>
  <si>
    <t>P-2004783 Provisional Jobs Only - No Pay - Vien Phuong Le (+) - Student Organization Treasurer - 175-AG Society for Medieval Arts and Sciences</t>
  </si>
  <si>
    <t>P-2004816 Provisional Jobs Only - No Pay - Kyra Bresnahan (+) - Student Organization Treasurer - 176-AG Student Comedy Productions</t>
  </si>
  <si>
    <t>P-2004679 Provisional Jobs Only - No Pay - Haley Hauptfeld - Student Organization Treasurer - 177-AG Promotion of Animal Welfare Society</t>
  </si>
  <si>
    <t>P-2004680 Provisional Jobs Only - No Pay - Taylan Sel - Student Organization Treasurer - 178-AG Turkish Student Association</t>
  </si>
  <si>
    <t>P-2004764 Provisional Jobs Only - No Pay - Jyan Zarate (+) - Student Organization Treasurer - 179-AG Vegetarian Club</t>
  </si>
  <si>
    <t>P-2004714 Provisional Jobs Only - No Pay - Giahuy Lenguyen - Student Organization Treasurer - 180-AG Vietnamese Student Association</t>
  </si>
  <si>
    <t>We Art Good (Mural Club)</t>
  </si>
  <si>
    <t>P-2004717 Provisional Jobs Only - No Pay - George Shelton - Student Organization Treasurer - 181-AG We Art Good (Mural Club)</t>
  </si>
  <si>
    <t>P-2004824 Provisional Jobs Only - No Pay - Sarah Burns (+) - Student Organization Treasurer - 183-AG Women in Robotics Engineering</t>
  </si>
  <si>
    <t>P-2004823 Provisional Jobs Only - No Pay - Ethan Peters (+) - Student Organization Treasurer - 184-AG Wireless Association</t>
  </si>
  <si>
    <t>P-2003529 Sustainability Intern - Samuel Hopkins - Student Organization Treasurer - 185-AG Green Team</t>
  </si>
  <si>
    <t>Bowling Club</t>
  </si>
  <si>
    <t>186-AG</t>
  </si>
  <si>
    <t>P-2004632 Provisional Jobs Only - No Pay - Harrison Burack - Student Organization Treasurer - 186-AG Bowling Club</t>
  </si>
  <si>
    <t>P-2004705 Provisional Jobs Only - No Pay - Elisabeth Christ - Student Organization Treasurer - 187-AG Student Rock Association</t>
  </si>
  <si>
    <t>Cooking Club</t>
  </si>
  <si>
    <t>188-AG</t>
  </si>
  <si>
    <t>P-2004644 Provisional Jobs Only - No Pay - Nadia Singh - Student Organization Treasurer - 188-AG Cooking Club</t>
  </si>
  <si>
    <t>Alpine &amp; Nordic Ski Team</t>
  </si>
  <si>
    <t>P-2004743 Provisional Jobs Only - No Pay - Phillip Abell (+) - Student Organization Treasurer - 189-AG Alpine &amp; Nordic Ski Team</t>
  </si>
  <si>
    <t>P-2004750 Provisional Jobs Only - No Pay - Tianyi Cui (+) - Student Organization Treasurer - 190-AG Badminton Club</t>
  </si>
  <si>
    <t>P-2004633 Provisional Jobs Only - No Pay - Isabella Troop - Student Organization Treasurer - 191-AG Cheerleading</t>
  </si>
  <si>
    <t>P-2002462 Service Desk Specialist I - Noah Darveau - Student Organization Treasurer - 193-AG Cycling Club</t>
  </si>
  <si>
    <t>P-1005156 Tutor - William Lucca - Student Organization Treasurer - 194-AG Fencing Club</t>
  </si>
  <si>
    <t>P-2004772 Provisional Jobs Only - No Pay - Isabel Azevedo (+) - Student Organization Treasurer - 195-AG Fitness Club</t>
  </si>
  <si>
    <t>P-2004804 Provisional Jobs Only - No Pay - Luke Trujillo (+) - Student Organization Treasurer - 196-AG Running Club</t>
  </si>
  <si>
    <t>P-2004656 Provisional Jobs Only - No Pay - Matthew Karns - Student Organization Treasurer - 197-AG Golf Club</t>
  </si>
  <si>
    <t>P-2004782 Provisional Jobs Only - No Pay - Michael Keable (+) - Student Organization Treasurer - 199-AG Ice Hockey Club - Men's</t>
  </si>
  <si>
    <t>P-2004728 Provisional Jobs Only - No Pay - Timothy Berry (+) - Student Organization Treasurer - 200-AG Inline Hockey Club</t>
  </si>
  <si>
    <t>P-2004787 Provisional Jobs Only - No Pay - Beck Arruda (+) - Student Organization Treasurer - 201-AG Karate Club</t>
  </si>
  <si>
    <t>P-2004661 Provisional Jobs Only - No Pay - Brian Kelsey - Student Organization Treasurer - 202-AG Lacrosse - Men's</t>
  </si>
  <si>
    <t>P-2004662 Provisional Jobs Only - No Pay - Kiersten Hoglund - Student Organization Treasurer - 203-AG Lacrosse - Women's</t>
  </si>
  <si>
    <t>P-2004899 Office Assistant - Douglas Theberge - Student Organization Treasurer - 204-AG Society of Martial Artists</t>
  </si>
  <si>
    <t>P-2004608 Provisional Jobs Only - No Pay - Emma Burleson - Student Organization Treasurer - 205-AG Outing Club</t>
  </si>
  <si>
    <t>P-2004667 Provisional Jobs Only - No Pay - Donovan Robillard - Student Organization Treasurer - 206-AG Rugby Club - Men's</t>
  </si>
  <si>
    <t>P-2004687 Provisional Jobs Only - No Pay - Alison Lambert - Student Organization Treasurer - 207-AG Rugby Club - Women's</t>
  </si>
  <si>
    <t>P-2004691 Provisional Jobs Only - No Pay - Drake Tierney - Student Organization Treasurer - 208-AG Scuba Dive Club</t>
  </si>
  <si>
    <t>P-2004694 Provisional Jobs Only - No Pay - Stephanie Racca - Student Organization Treasurer - 209-AG SGA Transport
- Student Organization Financial Analyst - 209-AG SGA Transport</t>
  </si>
  <si>
    <t>P-2004808 Provisional Jobs Only - No Pay - Jacob Borges (+) - Student Organization Treasurer - 210-AG Ski &amp; Snowboard Club</t>
  </si>
  <si>
    <t>P-2004760 Provisional Jobs Only - No Pay - Jose Sanchez (+) - Student Organization Treasurer - 211-AG Soccer Club</t>
  </si>
  <si>
    <t>P-2004703 Provisional Jobs Only - No Pay - Daniel Shrives - Student Organization Treasurer - 212-AG Squash Club</t>
  </si>
  <si>
    <t>P-2005534 Provisional Jobs Only - No Pay - Abigail Leonardi - Student Organization Treasurer - 213-AG Club Tennis</t>
  </si>
  <si>
    <t>P-2004711 Provisional Jobs Only - No Pay - Scott D'Attilio - Student Organization Treasurer - 214-AG Ultimate Frisbee Club - Men's</t>
  </si>
  <si>
    <t>P-2005438 Provisional Jobs Only - No Pay - Alyssa Moore - Student Organization Treasurer - 215-AG Ultimate Frisbee Club - Women's</t>
  </si>
  <si>
    <t>P-2004820 Provisional Jobs Only - No Pay - Alexander Puhalski (+) - Student Organization Treasurer - 216-AG Underwater Hockey</t>
  </si>
  <si>
    <t>P-2005510 Provisional Jobs Only - No Pay - Matthew Plympton - Student Organization Treasurer - 217-AG Volleyball Club - Men's</t>
  </si>
  <si>
    <t>P-2004762 Provisional Jobs Only - No Pay - Madalyn Hague (+) - Student Organization Treasurer - 218-AG Volleyball Club - Women's</t>
  </si>
  <si>
    <t>P-2004716 Provisional Jobs Only - No Pay - Evan Buckley - Student Organization Treasurer - 219-AG Water Polo Club</t>
  </si>
  <si>
    <t>P-2004775 Provisional Jobs Only - No Pay - Jamie Krigsman (+) - Student Organization Treasurer - 220-AG Freestyle Wrestling Club</t>
  </si>
  <si>
    <t>P-2005434 Provisional Jobs Only - No Pay - Jyalu Wu - Student Organization Treasurer - 221-AG Sailing Club</t>
  </si>
  <si>
    <t>P-2003724 CS SA - Jackson Powell - Student Organization Treasurer - 222-AG Table Tennis Club</t>
  </si>
  <si>
    <t>P-2004618 Provisional Jobs Only - No Pay - Caleigh Waskowicz - Student Organization Treasurer - 223-AG Active Minds at WPI</t>
  </si>
  <si>
    <t>P-2003953 CBC Undergraduate Lab TA - Dina Habboosh - Student Organization Treasurer - 225-AG Choral Association
- Student Organization Financial Analyst - 225-AG Choral Association</t>
  </si>
  <si>
    <t>P-2004789 Provisional Jobs Only - No Pay - David Vollum (+) - Student Organization Treasurer - 226-AG Lens &amp; Light Club</t>
  </si>
  <si>
    <t>P-2004741 Provisional Jobs Only - No Pay - Olivia Lattanzi (+) - Student Organization Treasurer - 227-AG Masque</t>
  </si>
  <si>
    <t>P-2004818 Provisional Jobs Only - No Pay - Joshua Usiskin (+) - Student Organization Treasurer - 228-AG Tech News</t>
  </si>
  <si>
    <t>P-1005349 PLA - Kylie Sullivan - Student Organization Treasurer - 230-AG Vox Musical Theatre</t>
  </si>
  <si>
    <t>P-2004722 Provisional Jobs Only - No Pay - Leslie Comeau - Student Organization Treasurer - 231-AG WWPI Campus Radio</t>
  </si>
  <si>
    <t>P-2004738 Provisional Jobs Only - No Pay - Jacob Tutlis (+) - Student Organization Treasurer - 232-AG Alpha Chi Rho</t>
  </si>
  <si>
    <t>P-2004724 Provisional Jobs Only - No Pay - Michaela Gamache (+) - Student Organization Treasurer - 233-AG Alpha Gamma Delta</t>
  </si>
  <si>
    <t>P-2004634 Provisional Jobs Only - No Pay - Georgianna Wood - Student Organization Treasurer - 234-AG Chi Omega</t>
  </si>
  <si>
    <t>P-2004742 Provisional Jobs Only - No Pay - Sarah Boermeester (+) - Student Organization Treasurer - 236-AG Alpha Xi Delta</t>
  </si>
  <si>
    <t>P-2004235 PLA Mathematical Sciences - Lynne Moore - Student Organization Treasurer - 237-AG Alpha Phi Omega</t>
  </si>
  <si>
    <t>P-2004740 Provisional Jobs Only - No Pay - Ethan Merrill (+) - Student Organization Treasurer - 238-AG Alpha Pi Mu</t>
  </si>
  <si>
    <t>P-2004741 Provisional Jobs Only - No Pay - Olivia Lattanzi (+) - Student Organization Treasurer - 239-AG Alpha Psi Omega</t>
  </si>
  <si>
    <t>P-1005399 Building Manager - James Werosta - Student Organization Treasurer - 240-AG Alpha Tau Omega</t>
  </si>
  <si>
    <t>P-2004752 Provisional Jobs Only - No Pay - Joseph Petitti (+) - Student Organization Treasurer - 243-AG Beta Theta Pi Fraternity</t>
  </si>
  <si>
    <t>P-2005433 Provisional Jobs Only - No Pay - John Hughes - Student Organization Treasurer - 244-AG Chi Epsilon</t>
  </si>
  <si>
    <t>P-2004796 Provisional Jobs Only - No Pay - Ryan Bowe (+) - Student Organization Treasurer - 245-AG Omega Chi Epsilon</t>
  </si>
  <si>
    <t>P-2004770 Provisional Jobs Only - No Pay - Sonya Delorie (+) - Student Organization Treasurer - 247-AG Engineers Without Borders</t>
  </si>
  <si>
    <t>P-2004651 Provisional Jobs Only - No Pay - Edward Krawczyk (+) - Student Organization Treasurer - 248-AG Eta Kappa Nu</t>
  </si>
  <si>
    <t>P-2004778 Provisional Jobs Only - No Pay - Rufus Adams (+) - Student Organization Treasurer - 250-AG Interfraternity Council</t>
  </si>
  <si>
    <t>IFC Reserve Fund</t>
  </si>
  <si>
    <t>251-AG</t>
  </si>
  <si>
    <t>P-2000595 Treasurer Only - Interfraternity Council (IFC) WPI-SGA [C] - Student Organization Treasurer - 251-AG IFC Reserve Fund
P-2002957 Operations Administrator - Sandy Liberatore - Student Organization Financial Analyst - 251-AG IFC Reserve Fund</t>
  </si>
  <si>
    <t>P-2004629 Provisional Jobs Only - No Pay - Zhifei Ma - Student Organization Treasurer - 252-AG International Student Council</t>
  </si>
  <si>
    <t>P-2004659 Provisional Jobs Only - No Pay - Ella Deane - Student Organization Treasurer - 254-AG Jazz Group</t>
  </si>
  <si>
    <t>P-2004663 Provisional Jobs Only - No Pay - Robert Scalfani - Student Organization Treasurer - 255-AG Lambda Chi Alpha</t>
  </si>
  <si>
    <t>P-2004683 Provisional Jobs Only - No Pay - Joseph Bartone - Student Organization Treasurer - 256-AG Rho Beta Epsilon</t>
  </si>
  <si>
    <t>P-2005432 Provisional Jobs Only - No Pay - Rachel Manca - Student Organization Treasurer - 257-AG Order of Omega</t>
  </si>
  <si>
    <t>P-2001431 Hourly Student - Alexa Itsines - Student Organization Treasurer - 258-AG Omicron Delta Kappa</t>
  </si>
  <si>
    <t>Panhellenic Council</t>
  </si>
  <si>
    <t>P-2004799 Provisional Jobs Only - No Pay - Katherine Brophy (+) - Student Organization Treasurer - 259-AG Panhellenic Council</t>
  </si>
  <si>
    <t>P-2004672 Provisional Jobs Only - No Pay - Alex Tavares (+) - Student Organization Treasurer - 260-AG Phi Gamma Delta</t>
  </si>
  <si>
    <t>P-2004673 Provisional Jobs Only - No Pay - Evan Karl - Student Organization Treasurer - 261-AG Phi Kappa Theta</t>
  </si>
  <si>
    <t>P-2005437 Provisional Jobs Only - No Pay - Tristan Arnold - Student Organization Treasurer - 262-AG Phi Sigma Kappa</t>
  </si>
  <si>
    <t>P-2004616 Provisional Jobs Only - No Pay - Callie Schadt - Student Organization Treasurer - 263-AG Phi Sigma Sigma</t>
  </si>
  <si>
    <t>P-2004725 Provisional Jobs Only - No Pay - Akshaj Balasubramanian (+) - Student Organization Treasurer - 264-AG Pi Mu Epsilon</t>
  </si>
  <si>
    <t>P-2005574 Provisional Jobs Only - No Pay - Kalani Picho - Student Organization Treasurer - 265-AG Pi Tau Sigma</t>
  </si>
  <si>
    <t>P-2004680 Provisional Jobs Only - No Pay - Taylan Sel - Student Organization Treasurer - 266-AG Psychology Society</t>
  </si>
  <si>
    <t>P-2004803 Provisional Jobs Only - No Pay - Sarah Elice (+) - Student Organization Treasurer - 267-AG Rho Lambda</t>
  </si>
  <si>
    <t>P-2004695 Provisional Jobs Only - No Pay - Kyle Harding - Student Organization Treasurer - 268-AG Sigma Alpha Epsilon</t>
  </si>
  <si>
    <t>P-2004696 Provisional Jobs Only - No Pay - Timothy Ryan - Student Organization Treasurer - 269-AG Sigma Phi Epsilon</t>
  </si>
  <si>
    <t>P-2004806 Provisional Jobs Only - No Pay - Drew Robert (+) - Student Organization Treasurer - 270-AG Sigma Pi</t>
  </si>
  <si>
    <t>P-2004614 Provisional Jobs Only - No Pay - Brandon Weyant (+) - Student Organization Treasurer - 272-AG Tau Beta Pi</t>
  </si>
  <si>
    <t>P-2004760 Provisional Jobs Only - No Pay - Jose Sanchez (+) - Student Organization Treasurer - 273-AG Tau Kappa Epsilon</t>
  </si>
  <si>
    <t>P-2003020 Hourly Student - Miranda Hernandez-Reisch (+) - Student Organization Treasurer - 274-AG Theta Nu Xi Multicultural Sorority</t>
  </si>
  <si>
    <t>P-2004822 Provisional Jobs Only - No Pay - Ankur Gupta (+) - Student Organization Treasurer - 275-AG Upsilon Pi Epsilon</t>
  </si>
  <si>
    <t>Zeta Psi Fraternity</t>
  </si>
  <si>
    <t>P-2004723 Provisional Jobs Only - No Pay - Jake Tappen - Student Organization Treasurer - 276-AG Zeta Psi Fraternity</t>
  </si>
  <si>
    <t>P-2004761 Provisional Jobs Only - No Pay - Thomas Postans (+) - Student Organization Treasurer - 278-AG CollabLab</t>
  </si>
  <si>
    <t>P-2004744 Provisional Jobs Only - No Pay - Shelby Morrison (+) - Student Organization Treasurer - 279-AG American Institute of Chemical Engineers</t>
  </si>
  <si>
    <t>P-2004077 Hourly Student - Anthony Heng - Student Organization Treasurer - 280-AG Alpha Eta Mu Beta</t>
  </si>
  <si>
    <t>P-2004625 Provisional Jobs Only - No Pay - Robaire Galliath - Student Organization Treasurer - 281-AG American Institute of Aeronautics &amp; Astronautics</t>
  </si>
  <si>
    <t>American Society of Civil Engineers</t>
  </si>
  <si>
    <t>P-2004347 GE 2341 PLA - Zeke Feldman - Student Organization Treasurer - 282-AG American Society of Civil Engineers</t>
  </si>
  <si>
    <t>P-2002957 Operations Administrator - Sandy Liberatore - Student Organization Financial Analyst - 285-AG American Society of Mechanical Engineers
P-2004625 Provisional Jobs Only - No Pay - Robaire Galliath - Student Organization Treasurer - 285-AG American Society of Mechanical Engineers</t>
  </si>
  <si>
    <t>Association for Computing Machinery</t>
  </si>
  <si>
    <t>P-2004748 Provisional Jobs Only - No Pay - Mikel Matticoli (+) - Student Organization Treasurer - 286-AG Association for Computing Machinery</t>
  </si>
  <si>
    <t>P-2004753 Provisional Jobs Only - No Pay - Kyleigh Driscoll (+) - Student Organization Treasurer - 287-AG Biomedical Engineering Society</t>
  </si>
  <si>
    <t>P-2004783 Provisional Jobs Only - No Pay - Vien Phuong Le (+) - Student Organization Treasurer - 288-AG Institute of Electrical and Electronics Engineers</t>
  </si>
  <si>
    <t>P-2002957 Operations Administrator - Sandy Liberatore - Student Organization Financial Analyst - 289-AG Institute of Industrial and Systems Engineers
P-2004746 Provisional Jobs Only - No Pay - Marco Perez Cuello (+) - Student Organization Treasurer - 289-AG Institute of Industrial and Systems Engineers</t>
  </si>
  <si>
    <t>P-2004730 Provisional Jobs Only - No Pay - Syreneti Delacruz (+) - Student Organization Treasurer - 290-AG National Society of Black Engineers</t>
  </si>
  <si>
    <t>P-2004697 Provisional Jobs Only - No Pay - Michael Altavilla - Student Organization Treasurer - 292-AG Skull</t>
  </si>
  <si>
    <t>P-2004700 Provisional Jobs Only - No Pay - Ariadna Rivas-Souchet - Student Organization Treasurer - 293-AG Society of Hispanic Professional Engineers</t>
  </si>
  <si>
    <t>P-2002957 Operations Administrator - Sandy Liberatore(+3) - Student Organization Financial Analyst - 294-AG Society for Industrial and Applied Mathematics
P-2004235 PLA Mathematical Sciences - Lynne Moore - Student Organization Treasurer - 294-AG Society for Industrial and Applied Mathematics</t>
  </si>
  <si>
    <t>P-2004811 Provisional Jobs Only - No Pay - Dylan Parrow (+) - Student Organization Treasurer - 295-AG Society of Fire Protection Engineer</t>
  </si>
  <si>
    <t>P-2002957 Operations Administrator - Sandy Liberatore - Student Organization Financial Analyst - 296-AG Society of Manufacturing Engineers
P-2004701 Provisional Jobs Only - No Pay - Trevor Karrett - Student Organization Treasurer - 296-AG Society of Manufacturing Engineers</t>
  </si>
  <si>
    <t>P-2004702 Provisional Jobs Only - No Pay - Brigitte Lefebvre - Student Organization Treasurer - 297-AG Society of Physics Students</t>
  </si>
  <si>
    <t>P-2004813 Provisional Jobs Only - No Pay - Taylor Bergeron (+) - Student Organization Treasurer - 298-AG Society of Women Engineers</t>
  </si>
  <si>
    <t>P-2004643 Provisional Jobs Only - No Pay - Makayla D'Amore - Student Organization Treasurer - 301-AG Colleges Against Cancer</t>
  </si>
  <si>
    <t>P-2004739 Provisional Jobs Only - No Pay - Johanna Whitwell (+) - Student Organization Treasurer - 305-AG Alpha Phi Sorority</t>
  </si>
  <si>
    <t>P-2004734 Provisional Jobs Only - No Pay - Ryan Candy (+) - Student Organization Treasurer - 306-AG SGA Operating
- Student Organization Financial Analyst - 306-AG SGA Operating</t>
  </si>
  <si>
    <t>P-2004734 Provisional Jobs Only - No Pay - Ryan Candy (+) - Student Organization Treasurer - 307-AG SGA General Disbursement
- Student Organization Financial Analyst - 307-AG SGA General Disbursement</t>
  </si>
  <si>
    <t>P-2004734 Provisional Jobs Only - No Pay - Ryan Candy (+) - Student Organization Treasurer - 308-AG SGA Reserve
- Student Organization Financial Analyst - 308-AG SGA Reserve</t>
  </si>
  <si>
    <t>P-2002957 Operations Administrator - Sandy Liberatore - Student Organization Financial Analyst - 315-AG Projector Service
P-2004789 Provisional Jobs Only - No Pay - David Vollum (+) - Student Organization Treasurer - 315-AG Projector Service</t>
  </si>
  <si>
    <t>P-2004682 Provisional Jobs Only - No Pay - William Crist - Student Organization Treasurer - 316-AG Residence Hall Council</t>
  </si>
  <si>
    <t>P-2004734 Provisional Jobs Only - No Pay - Ryan Candy (+) - Student Organization Treasurer - 318-AG SGA-Sponsorship
- Student Organization Financial Analyst - 318-AG SGA-Sponsorship</t>
  </si>
  <si>
    <t>P-2005431 Provisional Jobs Only - No Pay - Gabriela Chong - Student Organization Treasurer - 321-AG Exploradreams</t>
  </si>
  <si>
    <t>P-2004719 Provisional Jobs Only - No Pay - Elizabeth Del Monaco - Student Organization Treasurer - 322-AG Women in Computer Science</t>
  </si>
  <si>
    <t>Residence Hall Reserve</t>
  </si>
  <si>
    <t>326-AG</t>
  </si>
  <si>
    <t>P-2000007 Assistant Dean-Customer/Student Support - Casey Wall - Student Organization Treasurer - 326-AG Residence Hall Reserve
P-2002937 Associate Director Residential Education - Matthew Foster(+2) - Student Organization Financial Analyst - 326-AG Residence Hall Reserve</t>
  </si>
  <si>
    <t>P-2004693 Provisional Jobs Only - No Pay - Kevin Bimonte - Student Organization Treasurer - 334-AG Class of 2020</t>
  </si>
  <si>
    <t>P-2004817 Provisional Jobs Only - No Pay - Christopher Rene (+) - Student Organization Treasurer - 344-AG Symphonic Association</t>
  </si>
  <si>
    <t>P-2005423 Provisional Jobs Only - No Pay - Spencer McClellan - Student Organization Treasurer - 345-AG Peddler</t>
  </si>
  <si>
    <t>P-2005430 Provisional Jobs Only - No Pay - Gwyneth Ormes - Student Organization Treasurer - 346-AG SocComm Annual Events</t>
  </si>
  <si>
    <t>P-2005430 Provisional Jobs Only - No Pay - Gwyneth Ormes - Student Organization Treasurer - 347-AG SocComm Special Events</t>
  </si>
  <si>
    <t>P-2005430 Provisional Jobs Only - No Pay - Gwyneth Ormes - Student Organization Treasurer - 348-AG SocComm Films</t>
  </si>
  <si>
    <t>P-2005430 Provisional Jobs Only - No Pay - Gwyneth Ormes - Student Organization Treasurer - 349-AG SocComm Major and  Special Events</t>
  </si>
  <si>
    <t>P-2005430 Provisional Jobs Only - No Pay - Gwyneth Ormes - Student Organization Treasurer - 350-AG SocComm MEMBERSHIP</t>
  </si>
  <si>
    <t>P-2005430 Provisional Jobs Only - No Pay - Gwyneth Ormes - Student Organization Treasurer - 352-AG SocComm Exec</t>
  </si>
  <si>
    <t>P-2004734 Provisional Jobs Only - No Pay - Ryan Candy (+) - Student Organization Treasurer - 353-AG SGA 10K Event</t>
  </si>
  <si>
    <t>P-2002957 Operations Administrator - Sandy Liberatore - Student Organization Financial Analyst - 356-AG Class of 2022
- Student Organization Treasurer - 356-AG Class of 2022</t>
  </si>
  <si>
    <t>P-2002957 Operations Administrator - Sandy Liberatore - Student Organization Financial Analyst - 358-AG Ice Hockey Club - Women's
P-2004825 Provisional Jobs Only - No Pay - Amanda Chan (+) - Student Organization Treasurer - 358-AG Ice Hockey Club - Women's</t>
  </si>
  <si>
    <t>Diversity in Games</t>
  </si>
  <si>
    <t>P-2002957 Operations Administrator - Sandy Liberatore - Student Organization Financial Analyst - 360-AG Diversity in Games
P-2003732 CS SA - Natalie Bloniarz - Student Organization Treasurer - 360-AG Diversity in Games</t>
  </si>
  <si>
    <t>P-2002957 Operations Administrator - Sandy Liberatore - Student Organization Financial Analyst - 361-AG SIGMA
P-2004706 Provisional Jobs Only - No Pay - James Dooney - Student Organization Treasurer - 361-AG SIGMA</t>
  </si>
  <si>
    <t>P-2002957 Operations Administrator - Sandy Liberatore - Student Organization Financial Analyst - 362-AG Step Team
P-2004733 Provisional Jobs Only - No Pay - Isabelle Claude (+) - Student Organization Treasurer - 362-AG Step Team</t>
  </si>
  <si>
    <t>Unitarian Universalist Campus Fellowship</t>
  </si>
  <si>
    <t>P-2002957 Operations Administrator - Sandy Liberatore - Student Organization Financial Analyst - 364-AG Unitarian Universalist Campus Fellowship
P-2004712 Provisional Jobs Only - No Pay - Samuel Silver - Student Organization Treasurer - 364-AG Unitarian Universalist Campus Fellowship</t>
  </si>
  <si>
    <t>P-2002957 Operations Administrator - Sandy Liberatore - Student Organization Financial Analyst - 365-AG Cricket Club
P-2004763 Provisional Jobs Only - No Pay - Sami Saif (+) - Student Organization Treasurer - 365-AG Cricket Club</t>
  </si>
  <si>
    <t>P-2002957 Operations Administrator - Sandy Liberatore - Student Organization Financial Analyst - 366-AG Alden Voices
P-2003953 CBC Undergraduate Lab TA - Dina Habboosh - Student Organization Treasurer - 366-AG Alden Voices</t>
  </si>
  <si>
    <t>P-2002957 Operations Administrator - Sandy Liberatore - Student Organization Financial Analyst - 367-AG Simple Harmonic Motion
P-2004807 Provisional Jobs Only - No Pay - Kevin Stern (+) - Student Organization Treasurer - 367-AG Simple Harmonic Motion</t>
  </si>
  <si>
    <t>P-2002957 Operations Administrator - Sandy Liberatore - Student Organization Financial Analyst - 368-AG Technichords
P-2004708 Provisional Jobs Only - No Pay - Madison Brown - Student Organization Treasurer - 368-AG Technichords</t>
  </si>
  <si>
    <t>P-2002957 Operations Administrator - Sandy Liberatore - Student Organization Financial Analyst - 369-AG Theta Chi
P-2004710 Provisional Jobs Only - No Pay - Vinay Nair - Student Organization Treasurer - 369-AG Theta Chi</t>
  </si>
  <si>
    <t>P-2002957 Operations Administrator - Sandy Liberatore - Student Organization Financial Analyst - 370-AG International Society of Pharmaceutical Engineers
P-2004143 Tutor - Julia Bryant - Student Organization Treasurer - 370-AG International Society of Pharmaceutical Engineers</t>
  </si>
  <si>
    <t>Racquetball Club</t>
  </si>
  <si>
    <t>371-AG</t>
  </si>
  <si>
    <t>P-2000644 Treasurer Only - Racquetball WPI-SGA [C] - Student Organization Treasurer - 371-AG Racquetball Club
P-2002957 Operations Administrator - Sandy Liberatore - Student Organization Financial Analyst - 371-AG Racquetball Club</t>
  </si>
  <si>
    <t>P-2002957 Operations Administrator - Sandy Liberatore - Student Organization Financial Analyst - 373-AG African Student Association
P-2004737 Provisional Jobs Only - No Pay - Kevin Mbogo (+) - Student Organization Treasurer - 373-AG African Student Association</t>
  </si>
  <si>
    <t>P-2002957 Operations Administrator - Sandy Liberatore - Student Organization Financial Analyst - 374-AG Alpha Omega
P-2004620 Provisional Jobs Only - No Pay - Alexander Kasparek - Student Organization Treasurer - 374-AG Alpha Omega</t>
  </si>
  <si>
    <t>P-2002957 Operations Administrator - Sandy Liberatore - Student Organization Financial Analyst - 375-AG Audiophiles
P-2004630 Provisional Jobs Only - No Pay - Meadow Wicke - Student Organization Treasurer - 375-AG Audiophiles</t>
  </si>
  <si>
    <t>P-1005412 RA/TA - Caleb Woodall - Student Organization Treasurer - 376-AG Chemical Engineering Graduate Organization
P-2002957 Operations Administrator - Sandy Liberatore - Student Organization Financial Analyst - 376-AG Chemical Engineering Graduate Organization</t>
  </si>
  <si>
    <t>P-2002957 Operations Administrator - Sandy Liberatore - Student Organization Financial Analyst - 377-AG Coin &amp; Currency Club
P-2005429 Provisional Jobs Only - No Pay - Ryan Tougas - Student Organization Treasurer - 377-AG Coin &amp; Currency Club</t>
  </si>
  <si>
    <t>College Democrats of WPI</t>
  </si>
  <si>
    <t>P-2002957 Operations Administrator - Sandy Liberatore - Student Organization Financial Analyst - 378-AG College Democrats of WPI
P-2004762 Provisional Jobs Only - No Pay - Madalyn Hague (+) - Student Organization Treasurer - 378-AG College Democrats of WPI</t>
  </si>
  <si>
    <t>P-2002957 Operations Administrator - Sandy Liberatore - Student Organization Financial Analyst - 380-AG Donate Life Club
P-2004649 Provisional Jobs Only - No Pay - Alisha Anderson - Student Organization Treasurer - 380-AG Donate Life Club</t>
  </si>
  <si>
    <t>P-2002957 Operations Administrator - Sandy Liberatore - Student Organization Financial Analyst - 382-AG Food Recovery Network
P-2004774 Provisional Jobs Only - No Pay - Maggie Gunville (+) - Student Organization Treasurer - 382-AG Food Recovery Network</t>
  </si>
  <si>
    <t>P-2002957 Operations Administrator - Sandy Liberatore - Student Organization Financial Analyst - 383-AG Glee Club Men's
P-2005436 Provisional Jobs Only - No Pay - Suverino Frith - Student Organization Treasurer - 383-AG Glee Club Men's</t>
  </si>
  <si>
    <t>P-2002957 Operations Administrator - Sandy Liberatore - Student Organization Financial Analyst - 384-AG Heavenly Love Chinese Christian Fellowship
P-2005428 Provisional Jobs Only - No Pay - Peng Zhou - Student Organization Treasurer - 384-AG Heavenly Love Chinese Christian Fellowship</t>
  </si>
  <si>
    <t>P-2002957 Operations Administrator - Sandy Liberatore - Student Organization Financial Analyst - 385-AG InterVarsity Christian Fellowship
P-2004784 Provisional Jobs Only - No Pay - Linda Puzey (+) - Student Organization Treasurer - 385-AG InterVarsity Christian Fellowship</t>
  </si>
  <si>
    <t>P-2002957 Operations Administrator - Sandy Liberatore - Student Organization Financial Analyst - 386-AG Ketones A Cappella
P-2004380 Federal Work Study AY 19/20 - Julia Awad - Student Organization Treasurer - 386-AG Ketones A Cappella</t>
  </si>
  <si>
    <t>P-2002957 Operations Administrator - Sandy Liberatore - Student Organization Financial Analyst - 387-AG Lecture
P-2004788 Provisional Jobs Only - No Pay - Pooya Yousefi (+) - Student Organization Treasurer - 387-AG Lecture</t>
  </si>
  <si>
    <t>P-2002957 Operations Administrator - Sandy Liberatore - Student Organization Financial Analyst - 388-AG Locksport Club
P-2004651 Provisional Jobs Only - No Pay - Edward Krawczyk (+) - Student Organization Treasurer - 388-AG Locksport Club</t>
  </si>
  <si>
    <t>P-2002957 Operations Administrator - Sandy Liberatore - Student Organization Financial Analyst - 389-AG Materials Research Society
P-2004791 Provisional Jobs Only - No Pay - Hrachya Kocharyan (+) - Student Organization Treasurer - 389-AG Materials Research Society</t>
  </si>
  <si>
    <t>P-2002957 Operations Administrator - Sandy Liberatore - Student Organization Financial Analyst - 390-AG Meditation Club
P-2005422 Provisional Jobs Only - No Pay - Daniel Santamaria-Hopkins - Student Organization Treasurer - 390-AG Meditation Club</t>
  </si>
  <si>
    <t>P-2002957 Operations Administrator - Sandy Liberatore - Student Organization Financial Analyst - 392-AG SACNAS - Society for the Advancement of Chicanos/Hispanic and Native Americans in Science
P-2004698 Provisional Jobs Only - No Pay - Amy Orozco - Student Organization Treasurer - 392-AG SACNAS - Society for the Advancement of Chicanos/Hispanic and Native Americans in Science</t>
  </si>
  <si>
    <t>P-2002957 Operations Administrator - Sandy Liberatore - Student Organization Financial Analyst - 393-AG Greenhouse and Horticulture Club
P-2004657 Provisional Jobs Only - No Pay - Christopher Brainard (+) - Student Organization Treasurer - 393-AG Greenhouse and Horticulture Club</t>
  </si>
  <si>
    <t>P-2002957 Operations Administrator - Sandy Liberatore - Student Organization Financial Analyst - 394-AG Society of Magicians
P-2004812 Provisional Jobs Only - No Pay - James McClung (+) - Student Organization Treasurer - 394-AG Society of Magicians</t>
  </si>
  <si>
    <t>P-2002957 Operations Administrator - Sandy Liberatore - Student Organization Financial Analyst - 395-AG Students Mentoring Active Responsibility Together (SMART)
P-2004721 Provisional Jobs Only - No Pay - Joseph Lee - Student Organization Treasurer - 395-AG Students Mentoring Active Responsibility Together (SMART)</t>
  </si>
  <si>
    <t>P-2002124 Hourly Student - Patrick Lee - Student Organization Treasurer - 396-AG United Leftist Student Association
P-2002957 Operations Administrator - Sandy Liberatore - Student Organization Financial Analyst - 396-AG United Leftist Student Association</t>
  </si>
  <si>
    <t>P-2002957 Operations Administrator - Sandy Liberatore - Student Organization Financial Analyst - 397-AG Foisie Business School Social Society
P-2005427 Provisional Jobs Only - No Pay - Yu Sum Isabelle Ting - Student Organization Treasurer - 397-AG Foisie Business School Social Society</t>
  </si>
  <si>
    <t>P-2002957 Operations Administrator - Sandy Liberatore(+1) - Student Organization Financial Analyst - 398-AG Graduate Student Government
P-2004777 Provisional Jobs Only - No Pay - Dhvani Gangadia (+) - Student Organization Treasurer - 398-AG Graduate Student Government</t>
  </si>
  <si>
    <t>Debate Team</t>
  </si>
  <si>
    <t>P-2002957 Operations Administrator - Sandy Liberatore - Student Organization Financial Analyst - 399-AG Debate Team
P-2005424 Provisional Jobs Only - No Pay - Inigo Mondol - Student Organization Treasurer - 399-AG Debate Team</t>
  </si>
  <si>
    <t>P-2002957 Operations Administrator - Sandy Liberatore(+1) - Student Organization Financial Analyst - 400-AG Student Alumni Society
P-2004610 Provisional Jobs Only - No Pay - Jonathan Zimak - Student Organization Treasurer - 400-AG Student Alumni Society</t>
  </si>
  <si>
    <t>P-2005426 Provisional Jobs Only - No Pay - Alexis Boyle - Student Organization Treasurer - 401-AG Progressive Activism Club</t>
  </si>
  <si>
    <t>P-2004654 Provisional Jobs Only - No Pay - Joseph Swetz - Student Organization Treasurer - 402-AG Gender Equality Club</t>
  </si>
  <si>
    <t>P-2002957 Operations Administrator - Sandy Liberatore - Student Organization Financial Analyst - 404-AG American Chemical Society
P-2004607 Provisional Jobs Only - No Pay - Karin Plante - Student Organization Treasurer - 404-AG American Chemical Society</t>
  </si>
  <si>
    <t>P-2002957 Operations Administrator - Sandy Liberatore - Student Organization Financial Analyst - 405-AG Astronomy Club
P-2004749 Provisional Jobs Only - No Pay - Connor Skinner (+) - Student Organization Treasurer - 405-AG Astronomy Club</t>
  </si>
  <si>
    <t>P-2002957 Operations Administrator - Sandy Liberatore - Student Organization Financial Analyst - 406-AG Period@WPI
P-2004801 Provisional Jobs Only - No Pay - Olivia Reneson (+) - Student Organization Treasurer - 406-AG Period@WPI</t>
  </si>
  <si>
    <t>P-2002957 Operations Administrator - Sandy Liberatore - Student Organization Financial Analyst - 407-AG Pagan Circle
P-2004670 Provisional Jobs Only - No Pay - Madeline Barnard - Student Organization Treasurer - 407-AG Pagan Circle</t>
  </si>
  <si>
    <t>Puzzle Club</t>
  </si>
  <si>
    <t>408-AG</t>
  </si>
  <si>
    <t>P-2004681 Provisional Jobs Only - No Pay - Henry Poskanzer - Student Organization Treasurer - 408-AG Puzzle Club</t>
  </si>
  <si>
    <t>Sports Engineering Club</t>
  </si>
  <si>
    <t>409-AG</t>
  </si>
  <si>
    <t>P-2004778 Provisional Jobs Only - No Pay - Rufus Adams (+) - Student Organization Treasurer - 409-AG Sports Engineering Club</t>
  </si>
  <si>
    <t>Students for Life</t>
  </si>
  <si>
    <t>411-AG</t>
  </si>
  <si>
    <t>P-2002957 Operations Administrator - Sandy Liberatore - Student Organization Financial Analyst - 411-AG Students for Life
P-2004613 Provisional Jobs Only - No Pay - Benjamin Slattery - Student Organization Treasurer - 411-AG Students for Life</t>
  </si>
  <si>
    <t>Women in Aerospace Engineering</t>
  </si>
  <si>
    <t>412-AG</t>
  </si>
  <si>
    <t>P-2002957 Operations Administrator - Sandy Liberatore - Student Organization Financial Analyst - 412-AG Women in Aerospace Engineering
P-2004718 Provisional Jobs Only - No Pay - Krystina Waters - Student Organization Treasurer - 412-AG Women in Aerospace Engineering</t>
  </si>
  <si>
    <t>Storybox Books</t>
  </si>
  <si>
    <t>413-AG</t>
  </si>
  <si>
    <t>P-2004704 Provisional Jobs Only - No Pay - Adrienne Vreeland - Student Organization Treasurer - 413-AG Storybox Books</t>
  </si>
  <si>
    <t>Men's Club Basketball</t>
  </si>
  <si>
    <t>414-AG</t>
  </si>
  <si>
    <t>P-1001697 Associate Athletic Director - Ann McCarron - Student Organization Financial Analyst - 414-AG Men's Club Basketball
P-2004665 Provisional Jobs Only - No Pay - Jordan Pickunka - Student Organization Treasurer - 414-AG Men's Club Basketball</t>
  </si>
  <si>
    <t>Class of 2023</t>
  </si>
  <si>
    <t>415-AG</t>
  </si>
  <si>
    <t>P-2002957 Operations Administrator - Sandy Liberatore(+1) - Student Organization Financial Analyst - 415-AG Class of 2023</t>
  </si>
  <si>
    <t>LEGO Club</t>
  </si>
  <si>
    <t>416-AG</t>
  </si>
  <si>
    <t>P-2004664 Provisional Jobs Only - No Pay - Daler Kang - Student Organization Treasurer - 416-AG LEGO Club</t>
  </si>
  <si>
    <t>Fellowship of Christian Athletes</t>
  </si>
  <si>
    <t>417-AG</t>
  </si>
  <si>
    <t>P-2005425 Provisional Jobs Only - No Pay - Keely Nistler - Student Organization Treasurer - 417-AG Fellowship of Christian Athletes</t>
  </si>
  <si>
    <t>Special Olympics College Club</t>
  </si>
  <si>
    <t>418-AG</t>
  </si>
  <si>
    <t>P-2002957 Operations Administrator - Sandy Liberatore - Student Organization Financial Analyst - 418-AG Special Olympics College Club
P-2005442 Provisional Jobs Only - No Pay - Dawn Frederick - Student Organization Treasurer - 418-AG Special Olympics College Club</t>
  </si>
  <si>
    <t>Optical Society of America</t>
  </si>
  <si>
    <t>419-AG</t>
  </si>
  <si>
    <t>P-2002957 Operations Administrator - Sandy Liberatore - Student Organization Financial Analyst - 419-AG Optical Society of America
P-2003428 Temporary Hourly Position - Vuong Truong - Student Organization Treasurer - 419-AG Optical Society of America</t>
  </si>
  <si>
    <t>Video Game Club</t>
  </si>
  <si>
    <t>420-AG</t>
  </si>
  <si>
    <t>International Game Developers Association</t>
  </si>
  <si>
    <t>421-AG</t>
  </si>
  <si>
    <t>P-2002957 Operations Administrator - Sandy Liberatore - Student Organization Financial Analyst - 421-AG International Game Developers Association
P-2004748 Provisional Jobs Only - No Pay - Mikel Matticoli (+) - Student Organization Treasurer - 421-AG International Game Developers Association</t>
  </si>
  <si>
    <t xml:space="preserve">You must complete a student direct deposit form and return it to accountspayable@wpi.edu </t>
  </si>
  <si>
    <t>Updated 04/03/23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</si>
</sst>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sz val="10"/>
      <name val="Arial"/>
      <family val="2"/>
    </font>
    <font>
      <b/>
      <sz val="14"/>
      <color theme="1"/>
      <name val="Calibri"/>
      <family val="2"/>
      <scheme val="minor"/>
    </font>
    <font>
      <sz val="10"/>
      <name val="Arial"/>
      <family val="2"/>
    </font>
    <font>
      <b/>
      <sz val="18"/>
      <color theme="1"/>
      <name val="Calibri"/>
      <family val="2"/>
      <scheme val="minor"/>
    </font>
    <font>
      <b/>
      <sz val="20"/>
      <color theme="1"/>
      <name val="Calibri"/>
      <family val="2"/>
      <scheme val="minor"/>
    </font>
    <font>
      <b/>
      <i/>
      <sz val="14"/>
      <color theme="1"/>
      <name val="Calibri"/>
      <family val="2"/>
      <scheme val="minor"/>
    </font>
    <font>
      <b/>
      <i/>
      <sz val="11"/>
      <color theme="1"/>
      <name val="Calibri"/>
      <family val="2"/>
      <scheme val="minor"/>
    </font>
    <font>
      <b/>
      <sz val="12"/>
      <name val="Calibri"/>
      <family val="2"/>
      <scheme val="minor"/>
    </font>
    <font>
      <b/>
      <sz val="11"/>
      <color theme="1"/>
      <name val="Calibri"/>
      <family val="2"/>
      <scheme val="minor"/>
    </font>
    <font>
      <sz val="10"/>
      <name val="Arial"/>
      <family val="2"/>
    </font>
    <font>
      <b/>
      <sz val="10"/>
      <name val="Arial"/>
      <family val="2"/>
    </font>
    <font>
      <sz val="10"/>
      <name val="Arial"/>
      <family val="2"/>
    </font>
    <font>
      <b/>
      <sz val="10"/>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s>
  <cellStyleXfs count="6">
    <xf numFmtId="0" fontId="0" fillId="0" borderId="0"/>
    <xf numFmtId="44" fontId="3" fillId="0" borderId="0" applyFont="0" applyFill="0" applyBorder="0" applyAlignment="0" applyProtection="0"/>
    <xf numFmtId="0" fontId="8" fillId="0" borderId="0"/>
    <xf numFmtId="0" fontId="10" fillId="0" borderId="0"/>
    <xf numFmtId="0" fontId="17" fillId="0" borderId="0"/>
    <xf numFmtId="0" fontId="19" fillId="0" borderId="0"/>
  </cellStyleXfs>
  <cellXfs count="233">
    <xf numFmtId="0" fontId="0" fillId="0" borderId="0" xfId="0"/>
    <xf numFmtId="0" fontId="2" fillId="0" borderId="0" xfId="0" applyFont="1" applyProtection="1">
      <protection locked="0"/>
    </xf>
    <xf numFmtId="0" fontId="2" fillId="0" borderId="1" xfId="0" applyFont="1" applyBorder="1" applyProtection="1">
      <protection locked="0"/>
    </xf>
    <xf numFmtId="0" fontId="2" fillId="0" borderId="1" xfId="0" applyFont="1" applyBorder="1" applyAlignment="1" applyProtection="1">
      <alignment horizontal="right"/>
      <protection locked="0"/>
    </xf>
    <xf numFmtId="0" fontId="2" fillId="0" borderId="0" xfId="0" applyFont="1" applyAlignment="1" applyProtection="1">
      <alignment horizontal="right"/>
      <protection locked="0"/>
    </xf>
    <xf numFmtId="0" fontId="5"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protection locked="0"/>
    </xf>
    <xf numFmtId="0" fontId="6" fillId="0" borderId="0" xfId="0" applyFont="1" applyProtection="1">
      <protection locked="0"/>
    </xf>
    <xf numFmtId="0" fontId="5" fillId="0" borderId="0" xfId="0" applyFont="1" applyAlignment="1" applyProtection="1">
      <alignment horizontal="right" wrapText="1"/>
      <protection locked="0"/>
    </xf>
    <xf numFmtId="0" fontId="5" fillId="0" borderId="1" xfId="0" applyFont="1" applyBorder="1" applyProtection="1">
      <protection locked="0"/>
    </xf>
    <xf numFmtId="0" fontId="5" fillId="0" borderId="1" xfId="0" applyFont="1" applyBorder="1" applyAlignment="1" applyProtection="1">
      <alignment horizontal="left"/>
      <protection locked="0"/>
    </xf>
    <xf numFmtId="0" fontId="5" fillId="0" borderId="1" xfId="0" applyFont="1" applyBorder="1" applyAlignment="1" applyProtection="1">
      <alignment horizontal="right" wrapText="1"/>
      <protection locked="0"/>
    </xf>
    <xf numFmtId="0" fontId="5" fillId="0" borderId="0" xfId="0" applyFont="1" applyAlignment="1" applyProtection="1">
      <alignment wrapText="1"/>
      <protection locked="0"/>
    </xf>
    <xf numFmtId="44" fontId="0" fillId="0" borderId="5" xfId="1" applyFont="1" applyBorder="1" applyAlignment="1" applyProtection="1">
      <protection locked="0"/>
    </xf>
    <xf numFmtId="44" fontId="0" fillId="0" borderId="2" xfId="1" applyFont="1" applyBorder="1" applyProtection="1">
      <protection hidden="1"/>
    </xf>
    <xf numFmtId="0" fontId="0" fillId="0" borderId="2" xfId="0" applyBorder="1" applyProtection="1">
      <protection hidden="1"/>
    </xf>
    <xf numFmtId="0" fontId="1" fillId="0" borderId="0" xfId="0" applyFont="1" applyAlignment="1" applyProtection="1">
      <alignment horizontal="center"/>
      <protection locked="0"/>
    </xf>
    <xf numFmtId="44" fontId="2" fillId="0" borderId="0" xfId="1" applyFont="1" applyBorder="1" applyProtection="1"/>
    <xf numFmtId="0" fontId="5" fillId="0" borderId="0" xfId="0" applyFont="1" applyAlignment="1" applyProtection="1">
      <alignment horizontal="center"/>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14" fontId="0" fillId="0" borderId="0" xfId="0" applyNumberFormat="1" applyProtection="1">
      <protection locked="0"/>
    </xf>
    <xf numFmtId="0" fontId="0" fillId="0" borderId="0" xfId="0" applyProtection="1">
      <protection hidden="1"/>
    </xf>
    <xf numFmtId="14" fontId="0" fillId="0" borderId="17" xfId="0" applyNumberFormat="1" applyBorder="1" applyProtection="1">
      <protection locked="0"/>
    </xf>
    <xf numFmtId="0" fontId="0" fillId="0" borderId="24" xfId="0" applyBorder="1" applyProtection="1">
      <protection hidden="1"/>
    </xf>
    <xf numFmtId="14" fontId="0" fillId="0" borderId="19" xfId="0" applyNumberFormat="1" applyBorder="1" applyProtection="1">
      <protection locked="0"/>
    </xf>
    <xf numFmtId="44" fontId="0" fillId="0" borderId="0" xfId="1" applyFont="1" applyBorder="1" applyProtection="1">
      <protection hidden="1"/>
    </xf>
    <xf numFmtId="0" fontId="6" fillId="0" borderId="0" xfId="0" applyFont="1" applyAlignment="1" applyProtection="1">
      <alignment horizontal="right"/>
      <protection locked="0"/>
    </xf>
    <xf numFmtId="14" fontId="0" fillId="0" borderId="21" xfId="0" applyNumberFormat="1" applyBorder="1" applyProtection="1">
      <protection locked="0"/>
    </xf>
    <xf numFmtId="0" fontId="5" fillId="0" borderId="6" xfId="0" applyFont="1" applyBorder="1" applyProtection="1">
      <protection locked="0"/>
    </xf>
    <xf numFmtId="44" fontId="0" fillId="0" borderId="32" xfId="1" applyFont="1" applyBorder="1" applyAlignment="1" applyProtection="1">
      <protection locked="0"/>
    </xf>
    <xf numFmtId="44" fontId="0" fillId="0" borderId="6" xfId="1" applyFont="1" applyBorder="1" applyProtection="1">
      <protection hidden="1"/>
    </xf>
    <xf numFmtId="0" fontId="0" fillId="0" borderId="6" xfId="0" applyBorder="1" applyProtection="1">
      <protection hidden="1"/>
    </xf>
    <xf numFmtId="0" fontId="0" fillId="0" borderId="33" xfId="0" applyBorder="1" applyProtection="1">
      <protection hidden="1"/>
    </xf>
    <xf numFmtId="0" fontId="9" fillId="0" borderId="0" xfId="0" applyFont="1"/>
    <xf numFmtId="0" fontId="6" fillId="0" borderId="6" xfId="0" applyFont="1" applyBorder="1" applyAlignment="1" applyProtection="1">
      <alignment horizontal="center"/>
      <protection locked="0"/>
    </xf>
    <xf numFmtId="0" fontId="6" fillId="0" borderId="6"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0" fillId="0" borderId="25" xfId="0" applyBorder="1" applyAlignment="1" applyProtection="1">
      <alignment horizontal="left"/>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14" fillId="0" borderId="0" xfId="0" applyFont="1"/>
    <xf numFmtId="0" fontId="12" fillId="0" borderId="0" xfId="0" applyFont="1" applyAlignment="1">
      <alignment horizontal="center" vertical="center"/>
    </xf>
    <xf numFmtId="0" fontId="15" fillId="0" borderId="0" xfId="0" applyFont="1" applyAlignment="1" applyProtection="1">
      <alignment horizontal="right"/>
      <protection locked="0"/>
    </xf>
    <xf numFmtId="0" fontId="6" fillId="2" borderId="35" xfId="0" applyFont="1" applyFill="1" applyBorder="1" applyAlignment="1" applyProtection="1">
      <alignment horizontal="center"/>
      <protection locked="0"/>
    </xf>
    <xf numFmtId="0" fontId="1" fillId="0" borderId="0" xfId="0" applyFont="1" applyAlignment="1">
      <alignment horizontal="left" vertical="center" wrapText="1"/>
    </xf>
    <xf numFmtId="0" fontId="1" fillId="0" borderId="0" xfId="0" applyFont="1" applyAlignment="1">
      <alignment horizontal="left" vertical="top" wrapText="1"/>
    </xf>
    <xf numFmtId="0" fontId="14" fillId="0" borderId="0" xfId="0" applyFont="1" applyAlignment="1">
      <alignment horizontal="left"/>
    </xf>
    <xf numFmtId="0" fontId="6"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9" fillId="0" borderId="0" xfId="0" applyFont="1" applyProtection="1">
      <protection locked="0"/>
    </xf>
    <xf numFmtId="0" fontId="9" fillId="0" borderId="0" xfId="0" applyFont="1" applyAlignment="1" applyProtection="1">
      <alignment horizontal="left"/>
      <protection locked="0"/>
    </xf>
    <xf numFmtId="0" fontId="1" fillId="0" borderId="0" xfId="0" applyFont="1" applyAlignment="1" applyProtection="1">
      <alignment horizontal="left" vertical="top" wrapText="1"/>
      <protection locked="0"/>
    </xf>
    <xf numFmtId="0" fontId="9" fillId="0" borderId="0" xfId="0" applyFont="1" applyAlignment="1" applyProtection="1">
      <alignment horizontal="center"/>
      <protection locked="0"/>
    </xf>
    <xf numFmtId="0" fontId="0" fillId="0" borderId="0" xfId="0" applyAlignment="1" applyProtection="1">
      <alignment horizontal="left"/>
      <protection locked="0"/>
    </xf>
    <xf numFmtId="0" fontId="2" fillId="0" borderId="39" xfId="0" applyFont="1" applyBorder="1" applyProtection="1">
      <protection locked="0"/>
    </xf>
    <xf numFmtId="0" fontId="2" fillId="0" borderId="42" xfId="0" applyFont="1" applyBorder="1" applyProtection="1">
      <protection locked="0"/>
    </xf>
    <xf numFmtId="0" fontId="2" fillId="0" borderId="12" xfId="0" applyFont="1" applyBorder="1" applyProtection="1">
      <protection locked="0"/>
    </xf>
    <xf numFmtId="0" fontId="6" fillId="0" borderId="21" xfId="0" applyFont="1" applyBorder="1" applyAlignment="1" applyProtection="1">
      <alignment horizontal="center"/>
      <protection locked="0"/>
    </xf>
    <xf numFmtId="0" fontId="6" fillId="0" borderId="22" xfId="0" applyFont="1" applyBorder="1" applyAlignment="1" applyProtection="1">
      <alignment horizontal="center"/>
      <protection locked="0"/>
    </xf>
    <xf numFmtId="44" fontId="0" fillId="0" borderId="0" xfId="1" applyFont="1" applyBorder="1" applyAlignment="1" applyProtection="1">
      <protection locked="0"/>
    </xf>
    <xf numFmtId="44" fontId="16" fillId="0" borderId="0" xfId="1" applyFont="1" applyBorder="1" applyAlignment="1" applyProtection="1">
      <protection locked="0"/>
    </xf>
    <xf numFmtId="0" fontId="6" fillId="0" borderId="2" xfId="0" applyFont="1" applyBorder="1" applyAlignment="1" applyProtection="1">
      <alignment horizontal="center"/>
      <protection hidden="1"/>
    </xf>
    <xf numFmtId="0" fontId="6" fillId="0" borderId="26" xfId="0" applyFont="1" applyBorder="1" applyAlignment="1" applyProtection="1">
      <alignment horizontal="center"/>
      <protection hidden="1"/>
    </xf>
    <xf numFmtId="44" fontId="0" fillId="0" borderId="5" xfId="1" applyFont="1" applyBorder="1" applyAlignment="1" applyProtection="1">
      <protection hidden="1"/>
    </xf>
    <xf numFmtId="0" fontId="6" fillId="0" borderId="29" xfId="0" applyFont="1" applyBorder="1" applyAlignment="1" applyProtection="1">
      <alignment horizontal="center" vertical="center"/>
      <protection hidden="1"/>
    </xf>
    <xf numFmtId="44" fontId="16" fillId="0" borderId="15" xfId="1" applyFont="1" applyBorder="1" applyAlignment="1" applyProtection="1">
      <protection hidden="1"/>
    </xf>
    <xf numFmtId="0" fontId="5" fillId="0" borderId="6" xfId="0" applyFont="1" applyBorder="1" applyProtection="1">
      <protection hidden="1"/>
    </xf>
    <xf numFmtId="0" fontId="5" fillId="0" borderId="26" xfId="0" applyFont="1" applyBorder="1" applyProtection="1">
      <protection hidden="1"/>
    </xf>
    <xf numFmtId="44" fontId="0" fillId="0" borderId="27" xfId="1" applyFont="1" applyBorder="1" applyAlignment="1" applyProtection="1">
      <protection hidden="1"/>
    </xf>
    <xf numFmtId="0" fontId="6" fillId="0" borderId="4" xfId="0" applyFont="1" applyBorder="1" applyAlignment="1" applyProtection="1">
      <alignment horizontal="center"/>
      <protection hidden="1"/>
    </xf>
    <xf numFmtId="0" fontId="0" fillId="0" borderId="4" xfId="0" applyBorder="1" applyAlignment="1" applyProtection="1">
      <alignment horizontal="left"/>
      <protection hidden="1"/>
    </xf>
    <xf numFmtId="0" fontId="6" fillId="0" borderId="25" xfId="0" applyFont="1" applyBorder="1" applyAlignment="1" applyProtection="1">
      <alignment horizontal="center"/>
      <protection hidden="1"/>
    </xf>
    <xf numFmtId="0" fontId="0" fillId="0" borderId="25" xfId="0" applyBorder="1" applyAlignment="1" applyProtection="1">
      <alignment horizontal="left"/>
      <protection hidden="1"/>
    </xf>
    <xf numFmtId="0" fontId="6" fillId="0" borderId="3" xfId="0" applyFont="1" applyBorder="1" applyAlignment="1" applyProtection="1">
      <alignment horizontal="center"/>
      <protection hidden="1"/>
    </xf>
    <xf numFmtId="44" fontId="0" fillId="4" borderId="5" xfId="1" applyFont="1" applyFill="1" applyBorder="1" applyAlignment="1" applyProtection="1">
      <protection locked="0"/>
    </xf>
    <xf numFmtId="44" fontId="0" fillId="4" borderId="6" xfId="1" applyFont="1" applyFill="1" applyBorder="1" applyProtection="1">
      <protection hidden="1"/>
    </xf>
    <xf numFmtId="0" fontId="0" fillId="4" borderId="6" xfId="0" applyFill="1" applyBorder="1" applyProtection="1">
      <protection hidden="1"/>
    </xf>
    <xf numFmtId="0" fontId="0" fillId="4" borderId="33" xfId="0" applyFill="1" applyBorder="1" applyProtection="1">
      <protection hidden="1"/>
    </xf>
    <xf numFmtId="0" fontId="6" fillId="2" borderId="42" xfId="0" applyFont="1" applyFill="1" applyBorder="1" applyAlignment="1" applyProtection="1">
      <alignment horizontal="center"/>
      <protection locked="0"/>
    </xf>
    <xf numFmtId="0" fontId="6" fillId="2" borderId="21" xfId="0" applyFont="1" applyFill="1" applyBorder="1" applyProtection="1">
      <protection hidden="1"/>
    </xf>
    <xf numFmtId="44" fontId="6" fillId="2" borderId="22" xfId="1" applyFont="1" applyFill="1" applyBorder="1" applyAlignment="1" applyProtection="1">
      <protection hidden="1"/>
    </xf>
    <xf numFmtId="0" fontId="6" fillId="2" borderId="17" xfId="0" applyFont="1" applyFill="1" applyBorder="1" applyProtection="1">
      <protection hidden="1"/>
    </xf>
    <xf numFmtId="44" fontId="6" fillId="2" borderId="18" xfId="1" applyFont="1" applyFill="1" applyBorder="1" applyAlignment="1" applyProtection="1">
      <protection hidden="1"/>
    </xf>
    <xf numFmtId="0" fontId="9" fillId="2" borderId="19" xfId="0" applyFont="1" applyFill="1" applyBorder="1" applyProtection="1">
      <protection hidden="1"/>
    </xf>
    <xf numFmtId="44" fontId="6" fillId="2" borderId="20" xfId="1" applyFont="1" applyFill="1" applyBorder="1" applyAlignment="1" applyProtection="1">
      <protection hidden="1"/>
    </xf>
    <xf numFmtId="0" fontId="2" fillId="0" borderId="39" xfId="0" applyFont="1" applyBorder="1" applyProtection="1">
      <protection hidden="1"/>
    </xf>
    <xf numFmtId="0" fontId="6" fillId="2" borderId="42" xfId="0" applyFont="1" applyFill="1" applyBorder="1" applyAlignment="1" applyProtection="1">
      <alignment horizontal="center"/>
      <protection hidden="1"/>
    </xf>
    <xf numFmtId="0" fontId="2" fillId="0" borderId="42" xfId="0" applyFont="1" applyBorder="1" applyProtection="1">
      <protection hidden="1"/>
    </xf>
    <xf numFmtId="0" fontId="2" fillId="0" borderId="12" xfId="0" applyFont="1" applyBorder="1" applyProtection="1">
      <protection hidden="1"/>
    </xf>
    <xf numFmtId="0" fontId="6" fillId="0" borderId="21" xfId="0" applyFont="1" applyBorder="1" applyAlignment="1" applyProtection="1">
      <alignment horizontal="center"/>
      <protection hidden="1"/>
    </xf>
    <xf numFmtId="0" fontId="6" fillId="0" borderId="6" xfId="0" applyFont="1" applyBorder="1" applyAlignment="1" applyProtection="1">
      <alignment horizontal="center" wrapText="1"/>
      <protection hidden="1"/>
    </xf>
    <xf numFmtId="0" fontId="6" fillId="0" borderId="6" xfId="0" applyFont="1" applyBorder="1" applyAlignment="1" applyProtection="1">
      <alignment horizontal="center"/>
      <protection hidden="1"/>
    </xf>
    <xf numFmtId="0" fontId="6" fillId="0" borderId="22" xfId="0" applyFont="1" applyBorder="1" applyAlignment="1" applyProtection="1">
      <alignment horizontal="center"/>
      <protection hidden="1"/>
    </xf>
    <xf numFmtId="0" fontId="6" fillId="0" borderId="0" xfId="0" applyFont="1" applyAlignment="1" applyProtection="1">
      <alignment horizontal="center"/>
      <protection hidden="1"/>
    </xf>
    <xf numFmtId="14" fontId="6" fillId="0" borderId="43" xfId="0" applyNumberFormat="1" applyFont="1" applyBorder="1" applyAlignment="1" applyProtection="1">
      <alignment horizontal="center" vertical="center" wrapText="1"/>
      <protection hidden="1"/>
    </xf>
    <xf numFmtId="0" fontId="9" fillId="0" borderId="43" xfId="0" applyFont="1" applyBorder="1" applyProtection="1">
      <protection hidden="1"/>
    </xf>
    <xf numFmtId="44" fontId="6" fillId="0" borderId="43" xfId="1" applyFont="1" applyFill="1" applyBorder="1" applyAlignment="1" applyProtection="1">
      <protection hidden="1"/>
    </xf>
    <xf numFmtId="44" fontId="6" fillId="0" borderId="43" xfId="1" applyFont="1" applyFill="1" applyBorder="1" applyAlignment="1" applyProtection="1">
      <alignment horizontal="center" vertical="top" wrapText="1"/>
      <protection hidden="1"/>
    </xf>
    <xf numFmtId="0" fontId="9" fillId="0" borderId="0" xfId="0" applyFont="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1"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Protection="1">
      <protection locked="0" hidden="1"/>
    </xf>
    <xf numFmtId="0" fontId="7" fillId="0" borderId="0" xfId="0" applyFont="1" applyAlignment="1">
      <alignment horizontal="center" vertical="center"/>
    </xf>
    <xf numFmtId="0" fontId="12"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0" fillId="4" borderId="31" xfId="0" applyFill="1" applyBorder="1" applyProtection="1">
      <protection hidden="1"/>
    </xf>
    <xf numFmtId="44" fontId="0" fillId="0" borderId="5" xfId="1" applyFont="1" applyBorder="1" applyAlignment="1" applyProtection="1">
      <alignment horizontal="center"/>
      <protection hidden="1"/>
    </xf>
    <xf numFmtId="44" fontId="0" fillId="0" borderId="6" xfId="1" applyFont="1" applyBorder="1" applyAlignment="1" applyProtection="1">
      <alignment horizontal="center"/>
      <protection hidden="1"/>
    </xf>
    <xf numFmtId="0" fontId="0" fillId="0" borderId="6" xfId="0" applyBorder="1" applyAlignment="1" applyProtection="1">
      <alignment horizontal="center"/>
      <protection hidden="1"/>
    </xf>
    <xf numFmtId="0" fontId="0" fillId="0" borderId="33" xfId="0" applyBorder="1" applyAlignment="1" applyProtection="1">
      <alignment horizontal="center"/>
      <protection hidden="1"/>
    </xf>
    <xf numFmtId="44" fontId="0" fillId="0" borderId="26" xfId="1" applyFont="1" applyBorder="1" applyAlignment="1" applyProtection="1">
      <alignment horizontal="center"/>
      <protection hidden="1"/>
    </xf>
    <xf numFmtId="0" fontId="0" fillId="0" borderId="26" xfId="0" applyBorder="1" applyAlignment="1" applyProtection="1">
      <alignment horizontal="center"/>
      <protection hidden="1"/>
    </xf>
    <xf numFmtId="0" fontId="0" fillId="0" borderId="28" xfId="0" applyBorder="1" applyAlignment="1" applyProtection="1">
      <alignment horizontal="center"/>
      <protection hidden="1"/>
    </xf>
    <xf numFmtId="0" fontId="6" fillId="0" borderId="0" xfId="0" applyFont="1" applyAlignment="1">
      <alignment horizontal="center" vertical="center"/>
    </xf>
    <xf numFmtId="0" fontId="18" fillId="0" borderId="0" xfId="2" applyFont="1" applyAlignment="1">
      <alignment horizontal="center" vertical="top" wrapText="1"/>
    </xf>
    <xf numFmtId="0" fontId="8" fillId="0" borderId="0" xfId="2"/>
    <xf numFmtId="0" fontId="0" fillId="0" borderId="5" xfId="1" applyNumberFormat="1" applyFont="1" applyBorder="1" applyAlignment="1" applyProtection="1">
      <protection hidden="1"/>
    </xf>
    <xf numFmtId="0" fontId="19" fillId="0" borderId="0" xfId="5"/>
    <xf numFmtId="0" fontId="19" fillId="0" borderId="0" xfId="5" applyAlignment="1">
      <alignment vertical="top" wrapText="1"/>
    </xf>
    <xf numFmtId="0" fontId="19" fillId="0" borderId="0" xfId="5" applyAlignment="1">
      <alignment vertical="top"/>
    </xf>
    <xf numFmtId="0" fontId="19" fillId="5" borderId="0" xfId="5" applyFill="1" applyAlignment="1">
      <alignment vertical="top" wrapText="1"/>
    </xf>
    <xf numFmtId="0" fontId="20" fillId="0" borderId="0" xfId="5" applyFont="1" applyAlignment="1">
      <alignment horizontal="center" vertical="top" wrapText="1"/>
    </xf>
    <xf numFmtId="0" fontId="0" fillId="0" borderId="0" xfId="0" applyAlignment="1">
      <alignment vertical="top" wrapText="1"/>
    </xf>
    <xf numFmtId="0" fontId="0" fillId="0" borderId="0" xfId="0" applyAlignment="1">
      <alignment vertical="top"/>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2" fillId="0" borderId="0" xfId="0" applyFont="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6" fillId="0" borderId="0" xfId="0" applyFont="1" applyAlignment="1">
      <alignment horizontal="center"/>
    </xf>
    <xf numFmtId="0" fontId="9" fillId="0" borderId="0" xfId="0" applyFont="1" applyAlignment="1">
      <alignment horizontal="center"/>
    </xf>
    <xf numFmtId="0" fontId="14" fillId="0" borderId="0" xfId="0" applyFont="1" applyAlignment="1">
      <alignment horizontal="left"/>
    </xf>
    <xf numFmtId="0" fontId="9" fillId="0" borderId="0" xfId="0" applyFont="1" applyAlignment="1">
      <alignment horizontal="left"/>
    </xf>
    <xf numFmtId="0" fontId="6" fillId="0" borderId="0" xfId="0" applyFont="1" applyAlignment="1">
      <alignment horizontal="left" vertical="top" wrapText="1"/>
    </xf>
    <xf numFmtId="14" fontId="6" fillId="3" borderId="36" xfId="0" applyNumberFormat="1" applyFont="1" applyFill="1" applyBorder="1" applyAlignment="1" applyProtection="1">
      <alignment horizontal="center" vertical="center" wrapText="1"/>
      <protection hidden="1"/>
    </xf>
    <xf numFmtId="14" fontId="6" fillId="3" borderId="23" xfId="0" applyNumberFormat="1" applyFont="1" applyFill="1" applyBorder="1" applyAlignment="1" applyProtection="1">
      <alignment horizontal="center" vertical="center" wrapText="1"/>
      <protection hidden="1"/>
    </xf>
    <xf numFmtId="14" fontId="6" fillId="3" borderId="16" xfId="0" applyNumberFormat="1" applyFont="1" applyFill="1" applyBorder="1" applyAlignment="1" applyProtection="1">
      <alignment horizontal="center" vertical="center" wrapText="1"/>
      <protection hidden="1"/>
    </xf>
    <xf numFmtId="0" fontId="16" fillId="0" borderId="0" xfId="0" applyFont="1" applyAlignment="1">
      <alignment horizontal="left" vertical="center" wrapText="1"/>
    </xf>
    <xf numFmtId="0" fontId="16" fillId="0" borderId="9" xfId="0" applyFont="1" applyBorder="1" applyAlignment="1" applyProtection="1">
      <alignment horizontal="center" vertical="top" wrapText="1"/>
      <protection hidden="1"/>
    </xf>
    <xf numFmtId="0" fontId="16" fillId="0" borderId="7" xfId="0" applyFont="1" applyBorder="1" applyAlignment="1" applyProtection="1">
      <alignment horizontal="center" vertical="top" wrapText="1"/>
      <protection hidden="1"/>
    </xf>
    <xf numFmtId="0" fontId="16" fillId="0" borderId="8" xfId="0" applyFont="1" applyBorder="1" applyAlignment="1" applyProtection="1">
      <alignment horizontal="center" vertical="top" wrapText="1"/>
      <protection hidden="1"/>
    </xf>
    <xf numFmtId="0" fontId="16" fillId="0" borderId="31" xfId="0" applyFont="1" applyBorder="1" applyAlignment="1" applyProtection="1">
      <alignment horizontal="center" vertical="top" wrapText="1"/>
      <protection hidden="1"/>
    </xf>
    <xf numFmtId="0" fontId="16" fillId="0" borderId="1" xfId="0" applyFont="1" applyBorder="1" applyAlignment="1" applyProtection="1">
      <alignment horizontal="center" vertical="top" wrapText="1"/>
      <protection hidden="1"/>
    </xf>
    <xf numFmtId="0" fontId="16" fillId="0" borderId="32" xfId="0" applyFont="1" applyBorder="1" applyAlignment="1" applyProtection="1">
      <alignment horizontal="center" vertical="top" wrapText="1"/>
      <protection hidden="1"/>
    </xf>
    <xf numFmtId="44" fontId="6" fillId="0" borderId="10" xfId="1" applyFont="1" applyBorder="1" applyAlignment="1" applyProtection="1">
      <alignment horizontal="center"/>
      <protection hidden="1"/>
    </xf>
    <xf numFmtId="44" fontId="6" fillId="0" borderId="11" xfId="1" applyFont="1" applyBorder="1" applyAlignment="1" applyProtection="1">
      <alignment horizontal="center"/>
      <protection hidden="1"/>
    </xf>
    <xf numFmtId="44" fontId="6" fillId="0" borderId="12" xfId="1" applyFont="1" applyBorder="1" applyAlignment="1" applyProtection="1">
      <alignment horizontal="center"/>
      <protection hidden="1"/>
    </xf>
    <xf numFmtId="44" fontId="6" fillId="0" borderId="34" xfId="1" applyFont="1" applyBorder="1" applyAlignment="1" applyProtection="1">
      <alignment horizontal="center" vertical="top" wrapText="1"/>
      <protection hidden="1"/>
    </xf>
    <xf numFmtId="44" fontId="6" fillId="0" borderId="0" xfId="1" applyFont="1" applyBorder="1" applyAlignment="1" applyProtection="1">
      <alignment horizontal="center" vertical="top" wrapText="1"/>
      <protection hidden="1"/>
    </xf>
    <xf numFmtId="44" fontId="6" fillId="0" borderId="30" xfId="1" applyFont="1" applyBorder="1" applyAlignment="1" applyProtection="1">
      <alignment horizontal="center" vertical="top" wrapText="1"/>
      <protection hidden="1"/>
    </xf>
    <xf numFmtId="44" fontId="6" fillId="0" borderId="13" xfId="1" applyFont="1" applyBorder="1" applyAlignment="1" applyProtection="1">
      <alignment horizontal="center" vertical="top" wrapText="1"/>
      <protection hidden="1"/>
    </xf>
    <xf numFmtId="44" fontId="6" fillId="0" borderId="14" xfId="1" applyFont="1" applyBorder="1" applyAlignment="1" applyProtection="1">
      <alignment horizontal="center" vertical="top" wrapText="1"/>
      <protection hidden="1"/>
    </xf>
    <xf numFmtId="44" fontId="6" fillId="0" borderId="15" xfId="1" applyFont="1" applyBorder="1" applyAlignment="1" applyProtection="1">
      <alignment horizontal="center" vertical="top" wrapText="1"/>
      <protection hidden="1"/>
    </xf>
    <xf numFmtId="0" fontId="0" fillId="0" borderId="31" xfId="0" applyBorder="1" applyAlignment="1" applyProtection="1">
      <alignment horizontal="left"/>
      <protection locked="0"/>
    </xf>
    <xf numFmtId="0" fontId="0" fillId="0" borderId="1"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6" fillId="0" borderId="42" xfId="0" applyFont="1" applyBorder="1" applyAlignment="1" applyProtection="1">
      <alignment horizontal="center" wrapText="1"/>
      <protection hidden="1"/>
    </xf>
    <xf numFmtId="0" fontId="6" fillId="0" borderId="6" xfId="0" applyFont="1" applyBorder="1" applyAlignment="1" applyProtection="1">
      <alignment horizontal="center" wrapText="1"/>
      <protection hidden="1"/>
    </xf>
    <xf numFmtId="0" fontId="6" fillId="4" borderId="40"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6" fillId="4" borderId="41" xfId="0" applyFont="1" applyFill="1" applyBorder="1" applyAlignment="1" applyProtection="1">
      <alignment horizontal="center"/>
      <protection hidden="1"/>
    </xf>
    <xf numFmtId="14" fontId="6" fillId="0" borderId="36" xfId="0" applyNumberFormat="1" applyFont="1" applyBorder="1" applyAlignment="1" applyProtection="1">
      <alignment horizontal="center" wrapText="1"/>
      <protection hidden="1"/>
    </xf>
    <xf numFmtId="14" fontId="6" fillId="0" borderId="23" xfId="0" applyNumberFormat="1" applyFont="1" applyBorder="1" applyAlignment="1" applyProtection="1">
      <alignment horizontal="center" wrapText="1"/>
      <protection hidden="1"/>
    </xf>
    <xf numFmtId="14" fontId="6" fillId="0" borderId="16" xfId="0" applyNumberFormat="1" applyFont="1" applyBorder="1" applyAlignment="1" applyProtection="1">
      <alignment horizontal="center" wrapText="1"/>
      <protection hidden="1"/>
    </xf>
    <xf numFmtId="14" fontId="6" fillId="0" borderId="14" xfId="0" applyNumberFormat="1" applyFont="1" applyBorder="1" applyAlignment="1" applyProtection="1">
      <alignment horizontal="center"/>
      <protection locked="0"/>
    </xf>
    <xf numFmtId="0" fontId="5" fillId="0" borderId="1" xfId="0" applyFont="1" applyBorder="1" applyAlignment="1" applyProtection="1">
      <alignment horizontal="left"/>
      <protection locked="0"/>
    </xf>
    <xf numFmtId="14" fontId="6" fillId="0" borderId="37" xfId="0" applyNumberFormat="1" applyFont="1" applyBorder="1" applyAlignment="1" applyProtection="1">
      <alignment horizontal="center" wrapText="1"/>
      <protection hidden="1"/>
    </xf>
    <xf numFmtId="14" fontId="6" fillId="0" borderId="25" xfId="0" applyNumberFormat="1" applyFont="1" applyBorder="1" applyAlignment="1" applyProtection="1">
      <alignment horizontal="center" wrapText="1"/>
      <protection hidden="1"/>
    </xf>
    <xf numFmtId="14" fontId="6" fillId="0" borderId="20" xfId="0" applyNumberFormat="1" applyFont="1" applyBorder="1" applyAlignment="1" applyProtection="1">
      <alignment horizontal="center" wrapText="1"/>
      <protection hidden="1"/>
    </xf>
    <xf numFmtId="0" fontId="6" fillId="0" borderId="0" xfId="0" applyFont="1" applyAlignment="1" applyProtection="1">
      <alignment horizontal="left" wrapText="1"/>
      <protection locked="0"/>
    </xf>
    <xf numFmtId="14" fontId="6" fillId="0" borderId="10" xfId="0" applyNumberFormat="1" applyFont="1" applyBorder="1" applyAlignment="1" applyProtection="1">
      <alignment horizontal="center" vertical="center" wrapText="1"/>
      <protection hidden="1"/>
    </xf>
    <xf numFmtId="14" fontId="6" fillId="0" borderId="11" xfId="0" applyNumberFormat="1" applyFont="1" applyBorder="1" applyAlignment="1" applyProtection="1">
      <alignment horizontal="center" vertical="center" wrapText="1"/>
      <protection hidden="1"/>
    </xf>
    <xf numFmtId="14" fontId="6" fillId="0" borderId="12" xfId="0" applyNumberFormat="1" applyFont="1" applyBorder="1" applyAlignment="1" applyProtection="1">
      <alignment horizontal="center" vertical="center" wrapText="1"/>
      <protection hidden="1"/>
    </xf>
    <xf numFmtId="14" fontId="6" fillId="0" borderId="34" xfId="0" applyNumberFormat="1" applyFont="1" applyBorder="1" applyAlignment="1" applyProtection="1">
      <alignment horizontal="center" vertical="center" wrapText="1"/>
      <protection hidden="1"/>
    </xf>
    <xf numFmtId="14" fontId="6" fillId="0" borderId="0" xfId="0" applyNumberFormat="1" applyFont="1" applyAlignment="1" applyProtection="1">
      <alignment horizontal="center" vertical="center" wrapText="1"/>
      <protection hidden="1"/>
    </xf>
    <xf numFmtId="14" fontId="6" fillId="0" borderId="30" xfId="0" applyNumberFormat="1" applyFont="1" applyBorder="1" applyAlignment="1" applyProtection="1">
      <alignment horizontal="center" vertical="center" wrapText="1"/>
      <protection hidden="1"/>
    </xf>
    <xf numFmtId="14" fontId="6" fillId="0" borderId="13" xfId="0" applyNumberFormat="1" applyFont="1" applyBorder="1" applyAlignment="1" applyProtection="1">
      <alignment horizontal="center" vertical="center" wrapText="1"/>
      <protection hidden="1"/>
    </xf>
    <xf numFmtId="14" fontId="6" fillId="0" borderId="14" xfId="0" applyNumberFormat="1" applyFont="1" applyBorder="1" applyAlignment="1" applyProtection="1">
      <alignment horizontal="center" vertical="center" wrapText="1"/>
      <protection hidden="1"/>
    </xf>
    <xf numFmtId="14" fontId="6" fillId="0" borderId="15" xfId="0" applyNumberFormat="1" applyFont="1" applyBorder="1" applyAlignment="1" applyProtection="1">
      <alignment horizontal="center" vertical="center" wrapText="1"/>
      <protection hidden="1"/>
    </xf>
    <xf numFmtId="0" fontId="6"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6" fillId="2" borderId="3"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1" fillId="0" borderId="0" xfId="0" applyFont="1" applyAlignment="1">
      <alignment horizontal="left" vertical="center" wrapText="1"/>
    </xf>
    <xf numFmtId="0" fontId="9" fillId="0" borderId="4" xfId="0" applyFont="1" applyBorder="1" applyAlignment="1" applyProtection="1">
      <alignment horizontal="left" vertical="center" wrapText="1"/>
      <protection locked="0"/>
    </xf>
    <xf numFmtId="0" fontId="1" fillId="0" borderId="7" xfId="0" applyFont="1" applyBorder="1" applyAlignment="1" applyProtection="1">
      <alignment horizontal="center"/>
      <protection hidden="1"/>
    </xf>
    <xf numFmtId="0" fontId="6" fillId="0" borderId="0" xfId="0" applyFont="1" applyAlignment="1" applyProtection="1">
      <alignment horizontal="center"/>
      <protection locked="0"/>
    </xf>
    <xf numFmtId="0" fontId="6" fillId="0" borderId="31"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0" borderId="32" xfId="0" applyFont="1" applyBorder="1" applyAlignment="1" applyProtection="1">
      <alignment horizontal="center"/>
      <protection hidden="1"/>
    </xf>
    <xf numFmtId="0" fontId="7" fillId="0" borderId="0" xfId="0" applyFont="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14" xfId="0" applyFont="1" applyBorder="1" applyAlignment="1" applyProtection="1">
      <alignment horizontal="center" wrapText="1"/>
      <protection hidden="1"/>
    </xf>
    <xf numFmtId="49" fontId="6" fillId="0" borderId="1" xfId="0" applyNumberFormat="1" applyFont="1" applyBorder="1" applyAlignment="1" applyProtection="1">
      <alignment horizontal="center"/>
      <protection locked="0"/>
    </xf>
    <xf numFmtId="0" fontId="9" fillId="0" borderId="1" xfId="0" applyFont="1" applyBorder="1" applyAlignment="1" applyProtection="1">
      <alignment horizontal="left"/>
      <protection locked="0"/>
    </xf>
    <xf numFmtId="0" fontId="16" fillId="0" borderId="0" xfId="0" applyFont="1" applyAlignment="1">
      <alignment horizontal="left" wrapText="1"/>
    </xf>
    <xf numFmtId="0" fontId="6" fillId="0" borderId="0" xfId="0" applyFont="1" applyAlignment="1">
      <alignment horizontal="left"/>
    </xf>
    <xf numFmtId="0" fontId="9" fillId="0" borderId="1" xfId="0" applyFont="1" applyBorder="1" applyAlignment="1" applyProtection="1">
      <alignment horizontal="center" wrapText="1"/>
      <protection locked="0"/>
    </xf>
    <xf numFmtId="0" fontId="9" fillId="0" borderId="1" xfId="0" applyFont="1" applyBorder="1" applyAlignment="1" applyProtection="1">
      <alignment horizontal="center"/>
      <protection locked="0"/>
    </xf>
    <xf numFmtId="0" fontId="9" fillId="0" borderId="4" xfId="0" applyFont="1" applyBorder="1" applyAlignment="1" applyProtection="1">
      <alignment horizontal="left"/>
      <protection locked="0"/>
    </xf>
    <xf numFmtId="0" fontId="1" fillId="0" borderId="0" xfId="0" applyFont="1" applyAlignment="1">
      <alignment horizontal="left" vertical="top" wrapText="1"/>
    </xf>
    <xf numFmtId="0" fontId="0" fillId="0" borderId="0" xfId="0" applyAlignment="1" applyProtection="1">
      <alignment horizontal="left"/>
      <protection locked="0"/>
    </xf>
    <xf numFmtId="0" fontId="12" fillId="0" borderId="0" xfId="0" applyFont="1" applyAlignment="1" applyProtection="1">
      <alignment horizontal="center"/>
      <protection locked="0"/>
    </xf>
    <xf numFmtId="0" fontId="6" fillId="0" borderId="0" xfId="0" applyFont="1" applyAlignment="1" applyProtection="1">
      <alignment horizontal="left"/>
      <protection locked="0"/>
    </xf>
    <xf numFmtId="0" fontId="6" fillId="0" borderId="42"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31"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7" fillId="0" borderId="0" xfId="0" applyFont="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9" fillId="0" borderId="1" xfId="0" applyFont="1" applyBorder="1" applyAlignment="1" applyProtection="1">
      <alignment horizontal="left"/>
      <protection locked="0" hidden="1"/>
    </xf>
    <xf numFmtId="49" fontId="6" fillId="0" borderId="1" xfId="0" applyNumberFormat="1" applyFont="1" applyBorder="1" applyAlignment="1" applyProtection="1">
      <alignment horizontal="center"/>
      <protection hidden="1"/>
    </xf>
    <xf numFmtId="0" fontId="9" fillId="0" borderId="1" xfId="0" applyFont="1" applyBorder="1" applyAlignment="1" applyProtection="1">
      <alignment horizontal="center"/>
      <protection locked="0" hidden="1"/>
    </xf>
    <xf numFmtId="49" fontId="9" fillId="0" borderId="1" xfId="0" applyNumberFormat="1" applyFont="1" applyBorder="1" applyAlignment="1" applyProtection="1">
      <alignment horizontal="center"/>
      <protection locked="0" hidden="1"/>
    </xf>
    <xf numFmtId="0" fontId="6" fillId="4" borderId="40" xfId="0" applyFont="1" applyFill="1" applyBorder="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41" xfId="0" applyFont="1" applyFill="1" applyBorder="1" applyAlignment="1" applyProtection="1">
      <alignment horizontal="center"/>
      <protection locked="0"/>
    </xf>
    <xf numFmtId="0" fontId="6" fillId="0" borderId="1" xfId="0" applyFont="1" applyBorder="1" applyAlignment="1" applyProtection="1">
      <alignment horizontal="center" wrapText="1"/>
      <protection hidden="1"/>
    </xf>
  </cellXfs>
  <cellStyles count="6">
    <cellStyle name="Currency" xfId="1" builtinId="4"/>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xdr:rowOff>
    </xdr:from>
    <xdr:to>
      <xdr:col>2</xdr:col>
      <xdr:colOff>231774</xdr:colOff>
      <xdr:row>5</xdr:row>
      <xdr:rowOff>57151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
          <a:ext cx="1631949"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28576</xdr:rowOff>
    </xdr:from>
    <xdr:to>
      <xdr:col>2</xdr:col>
      <xdr:colOff>327024</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28576"/>
          <a:ext cx="1631949" cy="971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workbookViewId="0">
      <selection activeCell="B39" sqref="B39:K39"/>
    </sheetView>
  </sheetViews>
  <sheetFormatPr defaultRowHeight="15" x14ac:dyDescent="0.25"/>
  <cols>
    <col min="1" max="1" width="6.42578125" customWidth="1"/>
    <col min="3" max="3" width="12.140625" customWidth="1"/>
    <col min="11" max="11" width="27.42578125" customWidth="1"/>
  </cols>
  <sheetData>
    <row r="1" spans="1:11" ht="15" customHeight="1" x14ac:dyDescent="0.25">
      <c r="A1" s="133" t="s">
        <v>397</v>
      </c>
      <c r="B1" s="133"/>
      <c r="C1" s="133"/>
      <c r="D1" s="133"/>
      <c r="E1" s="133"/>
      <c r="F1" s="133"/>
      <c r="G1" s="133"/>
      <c r="H1" s="133"/>
      <c r="I1" s="133"/>
      <c r="J1" s="133"/>
      <c r="K1" s="133"/>
    </row>
    <row r="2" spans="1:11" ht="15" customHeight="1" x14ac:dyDescent="0.25">
      <c r="A2" s="133"/>
      <c r="B2" s="133"/>
      <c r="C2" s="133"/>
      <c r="D2" s="133"/>
      <c r="E2" s="133"/>
      <c r="F2" s="133"/>
      <c r="G2" s="133"/>
      <c r="H2" s="133"/>
      <c r="I2" s="133"/>
      <c r="J2" s="133"/>
      <c r="K2" s="133"/>
    </row>
    <row r="3" spans="1:11" ht="15" customHeight="1" thickBot="1" x14ac:dyDescent="0.3">
      <c r="A3" s="46"/>
      <c r="B3" s="46"/>
      <c r="C3" s="46"/>
      <c r="D3" s="46"/>
      <c r="E3" s="46"/>
      <c r="F3" s="46"/>
      <c r="G3" s="46"/>
      <c r="H3" s="46"/>
      <c r="I3" s="46"/>
      <c r="J3" s="46"/>
      <c r="K3" s="46"/>
    </row>
    <row r="4" spans="1:11" ht="23.25" x14ac:dyDescent="0.25">
      <c r="A4" s="130" t="s">
        <v>398</v>
      </c>
      <c r="B4" s="131"/>
      <c r="C4" s="131"/>
      <c r="D4" s="131"/>
      <c r="E4" s="131"/>
      <c r="F4" s="131"/>
      <c r="G4" s="131"/>
      <c r="H4" s="131"/>
      <c r="I4" s="131"/>
      <c r="J4" s="131"/>
      <c r="K4" s="132"/>
    </row>
    <row r="5" spans="1:11" ht="24" thickBot="1" x14ac:dyDescent="0.3">
      <c r="A5" s="134" t="s">
        <v>396</v>
      </c>
      <c r="B5" s="135"/>
      <c r="C5" s="135"/>
      <c r="D5" s="135"/>
      <c r="E5" s="135"/>
      <c r="F5" s="135"/>
      <c r="G5" s="135"/>
      <c r="H5" s="135"/>
      <c r="I5" s="135"/>
      <c r="J5" s="135"/>
      <c r="K5" s="136"/>
    </row>
    <row r="7" spans="1:11" ht="18.75" x14ac:dyDescent="0.3">
      <c r="A7" s="36">
        <v>1</v>
      </c>
      <c r="B7" s="138" t="s">
        <v>374</v>
      </c>
      <c r="C7" s="138"/>
      <c r="D7" s="138"/>
      <c r="E7" s="138"/>
    </row>
    <row r="8" spans="1:11" ht="18.75" x14ac:dyDescent="0.3">
      <c r="A8" s="36"/>
      <c r="C8" s="137" t="s">
        <v>400</v>
      </c>
      <c r="D8" s="137"/>
      <c r="E8" s="137"/>
      <c r="F8" s="137"/>
      <c r="G8" s="137"/>
      <c r="H8" s="137"/>
    </row>
    <row r="9" spans="1:11" ht="18.75" x14ac:dyDescent="0.3">
      <c r="A9" s="36"/>
      <c r="C9" s="139" t="s">
        <v>401</v>
      </c>
      <c r="D9" s="139"/>
      <c r="E9" s="139"/>
      <c r="F9" s="139"/>
      <c r="G9" s="139"/>
      <c r="H9" s="139"/>
      <c r="I9" s="139"/>
      <c r="J9" s="139"/>
      <c r="K9" s="139"/>
    </row>
    <row r="10" spans="1:11" ht="18.75" x14ac:dyDescent="0.3">
      <c r="A10" s="36"/>
      <c r="C10" s="51"/>
      <c r="D10" s="51"/>
      <c r="E10" s="51"/>
      <c r="F10" s="51"/>
      <c r="G10" s="51"/>
      <c r="H10" s="51"/>
      <c r="I10" s="51"/>
      <c r="J10" s="51"/>
      <c r="K10" s="51"/>
    </row>
    <row r="11" spans="1:11" ht="18.75" x14ac:dyDescent="0.3">
      <c r="A11" s="36"/>
      <c r="B11" s="141" t="s">
        <v>460</v>
      </c>
      <c r="C11" s="141"/>
      <c r="D11" s="141"/>
      <c r="E11" s="141"/>
      <c r="F11" s="141"/>
      <c r="G11" s="141"/>
      <c r="H11" s="141"/>
      <c r="I11" s="141"/>
      <c r="J11" s="141"/>
      <c r="K11" s="141"/>
    </row>
    <row r="12" spans="1:11" ht="40.5" customHeight="1" x14ac:dyDescent="0.3">
      <c r="A12" s="36"/>
      <c r="B12" s="141"/>
      <c r="C12" s="141"/>
      <c r="D12" s="141"/>
      <c r="E12" s="141"/>
      <c r="F12" s="141"/>
      <c r="G12" s="141"/>
      <c r="H12" s="141"/>
      <c r="I12" s="141"/>
      <c r="J12" s="141"/>
      <c r="K12" s="141"/>
    </row>
    <row r="13" spans="1:11" ht="18.75" x14ac:dyDescent="0.3">
      <c r="A13" s="36"/>
      <c r="C13" s="45"/>
    </row>
    <row r="14" spans="1:11" ht="18.75" x14ac:dyDescent="0.3">
      <c r="A14" s="36">
        <v>2</v>
      </c>
      <c r="B14" s="140" t="s">
        <v>399</v>
      </c>
      <c r="C14" s="140"/>
      <c r="D14" s="140"/>
      <c r="E14" s="140"/>
      <c r="F14" s="140"/>
      <c r="G14" s="140"/>
      <c r="H14" s="140"/>
      <c r="I14" s="140"/>
      <c r="J14" s="140"/>
      <c r="K14" s="140"/>
    </row>
    <row r="15" spans="1:11" ht="18.75" x14ac:dyDescent="0.3">
      <c r="A15" s="36"/>
    </row>
    <row r="16" spans="1:11" ht="18.75" x14ac:dyDescent="0.3">
      <c r="A16" s="36">
        <v>3</v>
      </c>
      <c r="B16" s="140" t="s">
        <v>377</v>
      </c>
      <c r="C16" s="140"/>
      <c r="D16" s="140"/>
      <c r="E16" s="140"/>
      <c r="F16" s="140"/>
      <c r="G16" s="140"/>
      <c r="H16" s="140"/>
      <c r="I16" s="140"/>
      <c r="J16" s="140"/>
      <c r="K16" s="140"/>
    </row>
    <row r="17" spans="1:11" ht="18.75" x14ac:dyDescent="0.3">
      <c r="A17" s="36"/>
    </row>
    <row r="18" spans="1:11" ht="18.75" x14ac:dyDescent="0.3">
      <c r="A18" s="36">
        <v>4</v>
      </c>
      <c r="B18" s="140" t="s">
        <v>382</v>
      </c>
      <c r="C18" s="140"/>
      <c r="D18" s="140"/>
      <c r="E18" s="140"/>
      <c r="F18" s="140"/>
      <c r="G18" s="140"/>
      <c r="H18" s="140"/>
      <c r="I18" s="140"/>
      <c r="J18" s="140"/>
      <c r="K18" s="140"/>
    </row>
    <row r="19" spans="1:11" ht="18.75" x14ac:dyDescent="0.3">
      <c r="A19" s="36"/>
    </row>
    <row r="20" spans="1:11" ht="18.75" x14ac:dyDescent="0.3">
      <c r="A20" s="36">
        <v>5</v>
      </c>
      <c r="B20" s="140" t="s">
        <v>375</v>
      </c>
      <c r="C20" s="140"/>
      <c r="D20" s="140"/>
      <c r="E20" s="140"/>
      <c r="F20" s="140"/>
      <c r="G20" s="140"/>
      <c r="H20" s="140"/>
      <c r="I20" s="140"/>
      <c r="J20" s="140"/>
      <c r="K20" s="140"/>
    </row>
    <row r="21" spans="1:11" ht="18.75" x14ac:dyDescent="0.3">
      <c r="A21" s="36"/>
      <c r="C21" s="140" t="s">
        <v>0</v>
      </c>
      <c r="D21" s="140"/>
      <c r="E21" s="140"/>
      <c r="F21" s="140"/>
      <c r="G21" s="140"/>
      <c r="H21" s="140"/>
      <c r="I21" s="140"/>
    </row>
    <row r="22" spans="1:11" ht="18.75" x14ac:dyDescent="0.3">
      <c r="A22" s="36"/>
      <c r="C22" s="140" t="s">
        <v>1</v>
      </c>
      <c r="D22" s="140"/>
      <c r="E22" s="140"/>
      <c r="F22" s="140"/>
      <c r="G22" s="140"/>
      <c r="H22" s="140"/>
      <c r="I22" s="140"/>
    </row>
    <row r="23" spans="1:11" ht="18.75" x14ac:dyDescent="0.3">
      <c r="A23" s="36"/>
      <c r="C23" s="140" t="s">
        <v>386</v>
      </c>
      <c r="D23" s="140"/>
      <c r="E23" s="140"/>
      <c r="F23" s="140"/>
      <c r="G23" s="140"/>
      <c r="H23" s="140"/>
      <c r="I23" s="140"/>
    </row>
    <row r="24" spans="1:11" ht="18.75" x14ac:dyDescent="0.3">
      <c r="A24" s="36"/>
      <c r="C24" s="140" t="s">
        <v>2</v>
      </c>
      <c r="D24" s="140"/>
      <c r="E24" s="140"/>
      <c r="F24" s="140"/>
      <c r="G24" s="140"/>
      <c r="H24" s="140"/>
      <c r="I24" s="140"/>
    </row>
    <row r="25" spans="1:11" ht="18.75" x14ac:dyDescent="0.3">
      <c r="A25" s="36"/>
      <c r="C25" s="140" t="s">
        <v>395</v>
      </c>
      <c r="D25" s="140"/>
      <c r="E25" s="140"/>
      <c r="F25" s="140"/>
      <c r="G25" s="140"/>
      <c r="H25" s="140"/>
      <c r="I25" s="140"/>
      <c r="J25" s="140"/>
      <c r="K25" s="140"/>
    </row>
    <row r="26" spans="1:11" ht="18.75" x14ac:dyDescent="0.3">
      <c r="A26" s="36"/>
    </row>
    <row r="27" spans="1:11" ht="18.75" x14ac:dyDescent="0.3">
      <c r="A27" s="36">
        <v>6</v>
      </c>
      <c r="B27" s="140" t="s">
        <v>376</v>
      </c>
      <c r="C27" s="140"/>
      <c r="D27" s="140"/>
      <c r="E27" s="140"/>
      <c r="F27" s="140"/>
      <c r="G27" s="140"/>
      <c r="H27" s="140"/>
      <c r="I27" s="140"/>
      <c r="J27" s="140"/>
      <c r="K27" s="140"/>
    </row>
    <row r="29" spans="1:11" ht="18.75" x14ac:dyDescent="0.3">
      <c r="C29" s="140" t="s">
        <v>375</v>
      </c>
      <c r="D29" s="140"/>
      <c r="E29" s="140"/>
      <c r="F29" s="140"/>
      <c r="G29" s="140"/>
      <c r="H29" s="140"/>
      <c r="I29" s="140"/>
      <c r="J29" s="140"/>
    </row>
    <row r="30" spans="1:11" ht="18.75" x14ac:dyDescent="0.3">
      <c r="D30" s="140" t="s">
        <v>0</v>
      </c>
      <c r="E30" s="140"/>
      <c r="F30" s="140"/>
      <c r="G30" s="140"/>
      <c r="H30" s="140"/>
      <c r="I30" s="140"/>
      <c r="J30" s="140"/>
    </row>
    <row r="31" spans="1:11" ht="18.75" x14ac:dyDescent="0.3">
      <c r="A31" s="36"/>
      <c r="D31" s="140" t="s">
        <v>1</v>
      </c>
      <c r="E31" s="140"/>
      <c r="F31" s="140"/>
      <c r="G31" s="140"/>
      <c r="H31" s="140"/>
      <c r="I31" s="140"/>
      <c r="J31" s="140"/>
    </row>
    <row r="32" spans="1:11" ht="18.75" x14ac:dyDescent="0.3">
      <c r="A32" s="36"/>
      <c r="D32" s="140" t="s">
        <v>386</v>
      </c>
      <c r="E32" s="140"/>
      <c r="F32" s="140"/>
      <c r="G32" s="140"/>
      <c r="H32" s="140"/>
      <c r="I32" s="140"/>
      <c r="J32" s="140"/>
    </row>
    <row r="33" spans="1:12" ht="18.75" x14ac:dyDescent="0.3">
      <c r="A33" s="36"/>
      <c r="D33" s="140" t="s">
        <v>2</v>
      </c>
      <c r="E33" s="140"/>
      <c r="F33" s="140"/>
      <c r="G33" s="140"/>
      <c r="H33" s="140"/>
      <c r="I33" s="140"/>
      <c r="J33" s="140"/>
    </row>
    <row r="34" spans="1:12" ht="18.75" x14ac:dyDescent="0.3">
      <c r="A34" s="36"/>
    </row>
    <row r="35" spans="1:12" ht="18.75" x14ac:dyDescent="0.3">
      <c r="A35" s="36">
        <v>7</v>
      </c>
      <c r="B35" s="140" t="s">
        <v>378</v>
      </c>
      <c r="C35" s="140"/>
      <c r="D35" s="140"/>
      <c r="E35" s="140"/>
      <c r="F35" s="140"/>
      <c r="G35" s="140"/>
      <c r="H35" s="140"/>
      <c r="I35" s="140"/>
      <c r="J35" s="140"/>
      <c r="K35" s="140"/>
    </row>
    <row r="36" spans="1:12" ht="18.75" x14ac:dyDescent="0.3">
      <c r="A36" s="36"/>
    </row>
    <row r="37" spans="1:12" ht="18.75" x14ac:dyDescent="0.3">
      <c r="A37" s="36">
        <v>8</v>
      </c>
      <c r="B37" s="140" t="s">
        <v>380</v>
      </c>
      <c r="C37" s="140"/>
      <c r="D37" s="140"/>
      <c r="E37" s="140"/>
      <c r="F37" s="140"/>
      <c r="G37" s="140"/>
      <c r="H37" s="140"/>
      <c r="I37" s="140"/>
      <c r="J37" s="140"/>
      <c r="K37" s="140"/>
    </row>
    <row r="38" spans="1:12" ht="18.75" x14ac:dyDescent="0.3">
      <c r="A38" s="36"/>
      <c r="B38" s="36"/>
    </row>
    <row r="39" spans="1:12" ht="18.75" x14ac:dyDescent="0.3">
      <c r="A39" s="36">
        <v>9</v>
      </c>
      <c r="B39" s="140" t="s">
        <v>379</v>
      </c>
      <c r="C39" s="140"/>
      <c r="D39" s="140"/>
      <c r="E39" s="140"/>
      <c r="F39" s="140"/>
      <c r="G39" s="140"/>
      <c r="H39" s="140"/>
      <c r="I39" s="140"/>
      <c r="J39" s="140"/>
      <c r="K39" s="140"/>
    </row>
    <row r="40" spans="1:12" ht="18.75" x14ac:dyDescent="0.3">
      <c r="B40" s="36"/>
    </row>
    <row r="41" spans="1:12" ht="18.75" x14ac:dyDescent="0.3">
      <c r="A41" s="36">
        <v>10</v>
      </c>
      <c r="B41" s="140" t="s">
        <v>381</v>
      </c>
      <c r="C41" s="140"/>
      <c r="D41" s="140"/>
      <c r="E41" s="140"/>
      <c r="F41" s="140"/>
      <c r="G41" s="140"/>
      <c r="H41" s="140"/>
      <c r="I41" s="140"/>
      <c r="J41" s="140"/>
      <c r="K41" s="140"/>
    </row>
    <row r="42" spans="1:12" ht="18.75" x14ac:dyDescent="0.3">
      <c r="A42" s="36"/>
      <c r="B42" s="36"/>
    </row>
    <row r="43" spans="1:12" ht="18.75" x14ac:dyDescent="0.3">
      <c r="A43" s="36">
        <v>11</v>
      </c>
      <c r="B43" s="140" t="s">
        <v>405</v>
      </c>
      <c r="C43" s="140"/>
      <c r="D43" s="140"/>
      <c r="E43" s="140"/>
      <c r="F43" s="140"/>
      <c r="G43" s="137" t="s">
        <v>406</v>
      </c>
      <c r="H43" s="137"/>
      <c r="I43" s="137"/>
      <c r="J43" s="137"/>
    </row>
    <row r="45" spans="1:12" ht="18.75" x14ac:dyDescent="0.3">
      <c r="A45" s="36">
        <v>12</v>
      </c>
      <c r="B45" s="140" t="s">
        <v>383</v>
      </c>
      <c r="C45" s="140"/>
      <c r="D45" s="140"/>
      <c r="E45" s="140"/>
      <c r="F45" s="140"/>
      <c r="G45" s="140"/>
      <c r="H45" s="140"/>
      <c r="I45" s="140"/>
      <c r="J45" s="140"/>
      <c r="K45" s="140"/>
      <c r="L45" s="140"/>
    </row>
    <row r="46" spans="1:12" ht="18.75" x14ac:dyDescent="0.3">
      <c r="C46" s="138" t="s">
        <v>384</v>
      </c>
      <c r="D46" s="138"/>
      <c r="E46" s="138"/>
      <c r="F46" s="138"/>
      <c r="G46" s="138"/>
      <c r="H46" s="138"/>
      <c r="I46" s="138"/>
      <c r="J46" s="138"/>
      <c r="K46" s="138"/>
    </row>
  </sheetData>
  <mergeCells count="30">
    <mergeCell ref="C25:K25"/>
    <mergeCell ref="B27:K27"/>
    <mergeCell ref="C29:J29"/>
    <mergeCell ref="D30:J30"/>
    <mergeCell ref="D31:J31"/>
    <mergeCell ref="B41:K41"/>
    <mergeCell ref="B43:F43"/>
    <mergeCell ref="B45:L45"/>
    <mergeCell ref="C46:K46"/>
    <mergeCell ref="D32:J32"/>
    <mergeCell ref="D33:J33"/>
    <mergeCell ref="B35:K35"/>
    <mergeCell ref="B37:K37"/>
    <mergeCell ref="B39:K39"/>
    <mergeCell ref="A4:K4"/>
    <mergeCell ref="A1:K2"/>
    <mergeCell ref="A5:K5"/>
    <mergeCell ref="G43:J43"/>
    <mergeCell ref="B7:E7"/>
    <mergeCell ref="C8:H8"/>
    <mergeCell ref="C9:K9"/>
    <mergeCell ref="B14:K14"/>
    <mergeCell ref="B16:K16"/>
    <mergeCell ref="B18:K18"/>
    <mergeCell ref="B20:K20"/>
    <mergeCell ref="C21:I21"/>
    <mergeCell ref="C22:I22"/>
    <mergeCell ref="C23:I23"/>
    <mergeCell ref="C24:I24"/>
    <mergeCell ref="B11:K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6"/>
  <sheetViews>
    <sheetView showGridLines="0" tabSelected="1" zoomScaleNormal="100" workbookViewId="0">
      <selection activeCell="I40" sqref="I39:I40"/>
    </sheetView>
  </sheetViews>
  <sheetFormatPr defaultColWidth="9.140625" defaultRowHeight="12.75" x14ac:dyDescent="0.2"/>
  <cols>
    <col min="1" max="1" width="12.85546875" style="1" customWidth="1"/>
    <col min="2" max="2" width="11" style="1" customWidth="1"/>
    <col min="3" max="3" width="7.5703125" style="1" customWidth="1"/>
    <col min="4" max="4" width="9.28515625" style="1" customWidth="1"/>
    <col min="5" max="5" width="2.5703125" style="1" customWidth="1"/>
    <col min="6" max="6" width="12.42578125" style="1" customWidth="1"/>
    <col min="7" max="7" width="41" style="1" customWidth="1"/>
    <col min="8" max="8" width="13.85546875" style="1" customWidth="1"/>
    <col min="9" max="9" width="10.7109375" style="1" customWidth="1"/>
    <col min="10" max="10" width="25.140625" style="1" customWidth="1"/>
    <col min="11" max="11" width="15.85546875" style="1" customWidth="1"/>
    <col min="12" max="12" width="20.140625" style="1" customWidth="1"/>
    <col min="13" max="13" width="15.140625" style="1" customWidth="1"/>
    <col min="14" max="16384" width="9.140625" style="1"/>
  </cols>
  <sheetData>
    <row r="1" spans="1:13" ht="12.75" customHeight="1" x14ac:dyDescent="0.2">
      <c r="D1" s="200" t="s">
        <v>333</v>
      </c>
      <c r="E1" s="200"/>
      <c r="F1" s="200"/>
      <c r="G1" s="200"/>
      <c r="H1" s="200"/>
      <c r="I1" s="200"/>
      <c r="J1" s="200"/>
      <c r="K1" s="200"/>
      <c r="L1" s="108"/>
    </row>
    <row r="2" spans="1:13" ht="21.75" customHeight="1" x14ac:dyDescent="0.2">
      <c r="D2" s="200"/>
      <c r="E2" s="200"/>
      <c r="F2" s="200"/>
      <c r="G2" s="200"/>
      <c r="H2" s="200"/>
      <c r="I2" s="200"/>
      <c r="J2" s="200"/>
      <c r="K2" s="200"/>
      <c r="L2" s="108"/>
    </row>
    <row r="3" spans="1:13" ht="12.75" customHeight="1" x14ac:dyDescent="0.2">
      <c r="D3" s="201" t="s">
        <v>370</v>
      </c>
      <c r="E3" s="202"/>
      <c r="F3" s="202"/>
      <c r="G3" s="202"/>
      <c r="H3" s="202"/>
      <c r="I3" s="202"/>
      <c r="J3" s="202"/>
      <c r="K3" s="203"/>
      <c r="L3" s="119"/>
    </row>
    <row r="4" spans="1:13" ht="12.75" customHeight="1" x14ac:dyDescent="0.2">
      <c r="D4" s="7"/>
      <c r="E4" s="7"/>
      <c r="F4" s="7"/>
      <c r="G4" s="7"/>
      <c r="H4" s="7"/>
      <c r="I4" s="7"/>
      <c r="J4" s="7"/>
      <c r="K4" s="7"/>
      <c r="L4" s="7"/>
    </row>
    <row r="5" spans="1:13" ht="15" customHeight="1" x14ac:dyDescent="0.3">
      <c r="D5" s="54"/>
      <c r="E5" s="54"/>
      <c r="F5" s="54"/>
      <c r="G5" s="54"/>
      <c r="H5" s="54"/>
    </row>
    <row r="6" spans="1:13" ht="18" customHeight="1" thickBot="1" x14ac:dyDescent="0.35">
      <c r="A6" s="208" t="s">
        <v>4</v>
      </c>
      <c r="B6" s="208"/>
      <c r="C6" s="208"/>
      <c r="D6" s="206"/>
      <c r="E6" s="206"/>
      <c r="F6" s="206"/>
      <c r="G6" s="206"/>
      <c r="H6" s="206"/>
      <c r="I6" s="54"/>
      <c r="J6" s="29" t="s">
        <v>8</v>
      </c>
      <c r="K6" s="205"/>
      <c r="L6" s="205"/>
      <c r="M6" s="205"/>
    </row>
    <row r="7" spans="1:13" ht="30.75" customHeight="1" x14ac:dyDescent="0.3">
      <c r="A7" s="207" t="s">
        <v>409</v>
      </c>
      <c r="B7" s="207"/>
      <c r="C7" s="207"/>
      <c r="D7" s="211"/>
      <c r="E7" s="211"/>
      <c r="F7" s="211"/>
      <c r="G7" s="211"/>
      <c r="H7" s="211"/>
      <c r="I7" s="55"/>
      <c r="J7" s="6"/>
      <c r="K7" s="188" t="s">
        <v>394</v>
      </c>
      <c r="L7" s="188"/>
      <c r="M7" s="189"/>
    </row>
    <row r="8" spans="1:13" ht="25.5" customHeight="1" thickBot="1" x14ac:dyDescent="0.35">
      <c r="A8" s="212" t="s">
        <v>363</v>
      </c>
      <c r="B8" s="212"/>
      <c r="C8" s="212"/>
      <c r="D8" s="211"/>
      <c r="E8" s="211"/>
      <c r="F8" s="211"/>
      <c r="G8" s="211"/>
      <c r="H8" s="211"/>
      <c r="I8" s="55"/>
      <c r="J8" s="47" t="s">
        <v>389</v>
      </c>
      <c r="K8" s="173"/>
      <c r="L8" s="173"/>
      <c r="M8" s="173"/>
    </row>
    <row r="9" spans="1:13" ht="24" customHeight="1" x14ac:dyDescent="0.2">
      <c r="A9" s="193" t="s">
        <v>403</v>
      </c>
      <c r="B9" s="193"/>
      <c r="C9" s="193"/>
      <c r="D9" s="194"/>
      <c r="E9" s="194"/>
      <c r="F9" s="195" t="s">
        <v>404</v>
      </c>
      <c r="G9" s="195"/>
      <c r="H9" s="195"/>
      <c r="I9" s="18"/>
      <c r="K9" s="188" t="s">
        <v>394</v>
      </c>
      <c r="L9" s="188"/>
      <c r="M9" s="189"/>
    </row>
    <row r="10" spans="1:13" ht="10.5" customHeight="1" thickBot="1" x14ac:dyDescent="0.25">
      <c r="A10" s="49"/>
      <c r="B10" s="49"/>
      <c r="C10" s="49"/>
      <c r="D10" s="103"/>
      <c r="E10" s="103"/>
      <c r="F10" s="105"/>
      <c r="G10" s="105"/>
      <c r="H10" s="105"/>
      <c r="I10" s="18"/>
      <c r="K10" s="52"/>
      <c r="L10" s="52"/>
      <c r="M10" s="53"/>
    </row>
    <row r="11" spans="1:13" ht="16.5" customHeight="1" thickBot="1" x14ac:dyDescent="0.25">
      <c r="A11" s="145" t="s">
        <v>407</v>
      </c>
      <c r="B11" s="145"/>
      <c r="C11" s="49"/>
      <c r="D11" s="104"/>
      <c r="E11" s="103"/>
      <c r="F11" s="146" t="s">
        <v>887</v>
      </c>
      <c r="G11" s="147"/>
      <c r="H11" s="148"/>
      <c r="I11" s="56"/>
      <c r="K11" s="52"/>
      <c r="L11" s="52"/>
      <c r="M11" s="53"/>
    </row>
    <row r="12" spans="1:13" ht="12.75" customHeight="1" x14ac:dyDescent="0.2">
      <c r="A12" s="50"/>
      <c r="B12" s="50"/>
      <c r="C12" s="50"/>
      <c r="F12" s="149"/>
      <c r="G12" s="150"/>
      <c r="H12" s="151"/>
      <c r="I12" s="56"/>
    </row>
    <row r="13" spans="1:13" ht="30.75" customHeight="1" thickBot="1" x14ac:dyDescent="0.35">
      <c r="A13" s="178" t="s">
        <v>372</v>
      </c>
      <c r="B13" s="178"/>
      <c r="C13" s="178"/>
      <c r="D13" s="209"/>
      <c r="E13" s="209"/>
      <c r="F13" s="209"/>
      <c r="G13" s="209"/>
      <c r="H13" s="9"/>
      <c r="I13" s="9"/>
      <c r="J13" s="29" t="s">
        <v>24</v>
      </c>
      <c r="K13" s="204" t="e">
        <f>VLOOKUP(D13,'Student Orgs'!A:K,9)</f>
        <v>#N/A</v>
      </c>
      <c r="L13" s="204"/>
      <c r="M13" s="204"/>
    </row>
    <row r="14" spans="1:13" ht="23.25" customHeight="1" x14ac:dyDescent="0.3">
      <c r="A14" s="196" t="s">
        <v>6</v>
      </c>
      <c r="B14" s="196"/>
      <c r="C14" s="196"/>
      <c r="D14" s="210"/>
      <c r="E14" s="210"/>
      <c r="F14" s="210"/>
      <c r="G14" s="210"/>
      <c r="H14" s="210"/>
      <c r="I14" s="57"/>
    </row>
    <row r="15" spans="1:13" ht="13.5" thickBot="1" x14ac:dyDescent="0.25"/>
    <row r="16" spans="1:13" ht="19.5" customHeight="1" x14ac:dyDescent="0.25">
      <c r="A16" s="90"/>
      <c r="B16" s="167" t="s">
        <v>411</v>
      </c>
      <c r="C16" s="168"/>
      <c r="D16" s="168"/>
      <c r="E16" s="168"/>
      <c r="F16" s="169"/>
      <c r="G16" s="91" t="s">
        <v>371</v>
      </c>
      <c r="H16" s="92"/>
      <c r="I16" s="165" t="s">
        <v>410</v>
      </c>
      <c r="J16" s="92"/>
      <c r="K16" s="92"/>
      <c r="L16" s="92"/>
      <c r="M16" s="93"/>
    </row>
    <row r="17" spans="1:16" ht="19.5" customHeight="1" x14ac:dyDescent="0.25">
      <c r="A17" s="94" t="s">
        <v>0</v>
      </c>
      <c r="B17" s="197" t="s">
        <v>1</v>
      </c>
      <c r="C17" s="198"/>
      <c r="D17" s="198"/>
      <c r="E17" s="198"/>
      <c r="F17" s="199"/>
      <c r="G17" s="95" t="s">
        <v>14</v>
      </c>
      <c r="H17" s="95" t="s">
        <v>2</v>
      </c>
      <c r="I17" s="166"/>
      <c r="J17" s="95" t="s">
        <v>24</v>
      </c>
      <c r="K17" s="96" t="s">
        <v>3</v>
      </c>
      <c r="L17" s="96" t="s">
        <v>544</v>
      </c>
      <c r="M17" s="97" t="s">
        <v>13</v>
      </c>
      <c r="P17" s="18"/>
    </row>
    <row r="18" spans="1:16" ht="19.5" customHeight="1" x14ac:dyDescent="0.25">
      <c r="A18" s="30"/>
      <c r="B18" s="161"/>
      <c r="C18" s="162"/>
      <c r="D18" s="162"/>
      <c r="E18" s="162"/>
      <c r="F18" s="162"/>
      <c r="G18" s="31"/>
      <c r="H18" s="32"/>
      <c r="I18" s="68" t="str">
        <f>IF(H18&gt;0, VLOOKUP($D$13,'Student Orgs'!A:K,2),"")</f>
        <v/>
      </c>
      <c r="J18" s="33" t="str">
        <f t="shared" ref="J18" si="0">IF(H18, +$K$13,"")</f>
        <v/>
      </c>
      <c r="K18" s="34" t="str">
        <f>IF(H18 &gt;0.01,"810-FD Agency","")</f>
        <v/>
      </c>
      <c r="L18" s="122" t="str">
        <f>IF(H18&gt;0, VLOOKUP($D$13,'Student Orgs'!A:K,10),"")</f>
        <v/>
      </c>
      <c r="M18" s="35" t="str">
        <f>IF(H18 &gt;0.01,"920 Agencies","")</f>
        <v/>
      </c>
      <c r="P18" s="19"/>
    </row>
    <row r="19" spans="1:16" ht="19.5" customHeight="1" x14ac:dyDescent="0.25">
      <c r="A19" s="25"/>
      <c r="B19" s="163"/>
      <c r="C19" s="164"/>
      <c r="D19" s="164"/>
      <c r="E19" s="164"/>
      <c r="F19" s="164"/>
      <c r="G19" s="31"/>
      <c r="H19" s="15"/>
      <c r="I19" s="68" t="str">
        <f>IF(H19&gt;0, VLOOKUP($D$13,'Student Orgs'!A:K,2),"")</f>
        <v/>
      </c>
      <c r="J19" s="33" t="str">
        <f t="shared" ref="J19:J28" si="1">IF(H19, +$K$13,"")</f>
        <v/>
      </c>
      <c r="K19" s="34" t="str">
        <f t="shared" ref="K19:K28" si="2">IF(H19 &gt;0.01,"810-FD Agency","")</f>
        <v/>
      </c>
      <c r="L19" s="122" t="str">
        <f>IF(H19&gt;0, VLOOKUP($D$13,'Student Orgs'!A:K,10),"")</f>
        <v/>
      </c>
      <c r="M19" s="35" t="str">
        <f t="shared" ref="M19:M28" si="3">IF(H19 &gt;0.01,"920 Agencies","")</f>
        <v/>
      </c>
      <c r="P19" s="19"/>
    </row>
    <row r="20" spans="1:16" ht="19.5" customHeight="1" x14ac:dyDescent="0.25">
      <c r="A20" s="25"/>
      <c r="B20" s="163"/>
      <c r="C20" s="164"/>
      <c r="D20" s="164"/>
      <c r="E20" s="164"/>
      <c r="F20" s="164"/>
      <c r="G20" s="31"/>
      <c r="H20" s="15"/>
      <c r="I20" s="68" t="str">
        <f>IF(H20&gt;0, VLOOKUP($D$13,'Student Orgs'!A:K,2),"")</f>
        <v/>
      </c>
      <c r="J20" s="33" t="str">
        <f t="shared" si="1"/>
        <v/>
      </c>
      <c r="K20" s="34" t="str">
        <f t="shared" si="2"/>
        <v/>
      </c>
      <c r="L20" s="122" t="str">
        <f>IF(H20&gt;0, VLOOKUP($D$13,'Student Orgs'!A:K,10),"")</f>
        <v/>
      </c>
      <c r="M20" s="35" t="str">
        <f t="shared" si="3"/>
        <v/>
      </c>
      <c r="P20" s="19"/>
    </row>
    <row r="21" spans="1:16" ht="19.5" customHeight="1" x14ac:dyDescent="0.25">
      <c r="A21" s="25"/>
      <c r="B21" s="163"/>
      <c r="C21" s="164"/>
      <c r="D21" s="164"/>
      <c r="E21" s="164"/>
      <c r="F21" s="164"/>
      <c r="G21" s="31"/>
      <c r="H21" s="15"/>
      <c r="I21" s="68" t="str">
        <f>IF(H21&gt;0, VLOOKUP($D$13,'Student Orgs'!A:K,2),"")</f>
        <v/>
      </c>
      <c r="J21" s="33" t="str">
        <f t="shared" si="1"/>
        <v/>
      </c>
      <c r="K21" s="34" t="str">
        <f t="shared" si="2"/>
        <v/>
      </c>
      <c r="L21" s="122" t="str">
        <f>IF(H21&gt;0, VLOOKUP($D$13,'Student Orgs'!A:K,10),"")</f>
        <v/>
      </c>
      <c r="M21" s="35" t="str">
        <f t="shared" si="3"/>
        <v/>
      </c>
      <c r="P21" s="19"/>
    </row>
    <row r="22" spans="1:16" ht="19.5" customHeight="1" x14ac:dyDescent="0.25">
      <c r="A22" s="25"/>
      <c r="B22" s="163"/>
      <c r="C22" s="164"/>
      <c r="D22" s="164"/>
      <c r="E22" s="164"/>
      <c r="F22" s="164"/>
      <c r="G22" s="31"/>
      <c r="H22" s="15"/>
      <c r="I22" s="68" t="str">
        <f>IF(H22&gt;0, VLOOKUP($D$13,'Student Orgs'!A:K,2),"")</f>
        <v/>
      </c>
      <c r="J22" s="33" t="str">
        <f t="shared" si="1"/>
        <v/>
      </c>
      <c r="K22" s="34" t="str">
        <f t="shared" si="2"/>
        <v/>
      </c>
      <c r="L22" s="122" t="str">
        <f>IF(H22&gt;0, VLOOKUP($D$13,'Student Orgs'!A:K,10),"")</f>
        <v/>
      </c>
      <c r="M22" s="35" t="str">
        <f t="shared" si="3"/>
        <v/>
      </c>
      <c r="P22" s="19"/>
    </row>
    <row r="23" spans="1:16" ht="19.5" customHeight="1" x14ac:dyDescent="0.25">
      <c r="A23" s="25"/>
      <c r="B23" s="163"/>
      <c r="C23" s="164"/>
      <c r="D23" s="164"/>
      <c r="E23" s="164"/>
      <c r="F23" s="164"/>
      <c r="G23" s="31"/>
      <c r="H23" s="15"/>
      <c r="I23" s="68" t="str">
        <f>IF(H23&gt;0, VLOOKUP($D$13,'Student Orgs'!A:K,2),"")</f>
        <v/>
      </c>
      <c r="J23" s="33" t="str">
        <f t="shared" si="1"/>
        <v/>
      </c>
      <c r="K23" s="34" t="str">
        <f t="shared" si="2"/>
        <v/>
      </c>
      <c r="L23" s="122" t="str">
        <f>IF(H23&gt;0, VLOOKUP($D$13,'Student Orgs'!A:K,10),"")</f>
        <v/>
      </c>
      <c r="M23" s="35" t="str">
        <f t="shared" si="3"/>
        <v/>
      </c>
      <c r="P23" s="19"/>
    </row>
    <row r="24" spans="1:16" ht="19.5" customHeight="1" x14ac:dyDescent="0.25">
      <c r="A24" s="25"/>
      <c r="B24" s="163"/>
      <c r="C24" s="164"/>
      <c r="D24" s="164"/>
      <c r="E24" s="164"/>
      <c r="F24" s="164"/>
      <c r="G24" s="31"/>
      <c r="H24" s="15"/>
      <c r="I24" s="68" t="str">
        <f>IF(H24&gt;0, VLOOKUP($D$13,'Student Orgs'!A:K,2),"")</f>
        <v/>
      </c>
      <c r="J24" s="33" t="str">
        <f t="shared" si="1"/>
        <v/>
      </c>
      <c r="K24" s="34" t="str">
        <f t="shared" si="2"/>
        <v/>
      </c>
      <c r="L24" s="122" t="str">
        <f>IF(H24&gt;0, VLOOKUP($D$13,'Student Orgs'!A:K,10),"")</f>
        <v/>
      </c>
      <c r="M24" s="35" t="str">
        <f t="shared" si="3"/>
        <v/>
      </c>
      <c r="P24" s="19"/>
    </row>
    <row r="25" spans="1:16" ht="19.5" customHeight="1" x14ac:dyDescent="0.25">
      <c r="A25" s="25"/>
      <c r="B25" s="163"/>
      <c r="C25" s="164"/>
      <c r="D25" s="164"/>
      <c r="E25" s="164"/>
      <c r="F25" s="164"/>
      <c r="G25" s="31"/>
      <c r="H25" s="15"/>
      <c r="I25" s="68" t="str">
        <f>IF(H25&gt;0, VLOOKUP($D$13,'Student Orgs'!A:K,2),"")</f>
        <v/>
      </c>
      <c r="J25" s="33" t="str">
        <f t="shared" si="1"/>
        <v/>
      </c>
      <c r="K25" s="34" t="str">
        <f t="shared" si="2"/>
        <v/>
      </c>
      <c r="L25" s="122" t="str">
        <f>IF(H25&gt;0, VLOOKUP($D$13,'Student Orgs'!A:K,10),"")</f>
        <v/>
      </c>
      <c r="M25" s="35" t="str">
        <f t="shared" si="3"/>
        <v/>
      </c>
      <c r="P25" s="19"/>
    </row>
    <row r="26" spans="1:16" ht="19.5" customHeight="1" x14ac:dyDescent="0.25">
      <c r="A26" s="25"/>
      <c r="B26" s="163"/>
      <c r="C26" s="164"/>
      <c r="D26" s="164"/>
      <c r="E26" s="164"/>
      <c r="F26" s="164"/>
      <c r="G26" s="31"/>
      <c r="H26" s="15"/>
      <c r="I26" s="68" t="str">
        <f>IF(H26&gt;0, VLOOKUP($D$13,'Student Orgs'!A:K,2),"")</f>
        <v/>
      </c>
      <c r="J26" s="33" t="str">
        <f t="shared" si="1"/>
        <v/>
      </c>
      <c r="K26" s="34" t="str">
        <f t="shared" si="2"/>
        <v/>
      </c>
      <c r="L26" s="122" t="str">
        <f>IF(H26&gt;0, VLOOKUP($D$13,'Student Orgs'!A:K,10),"")</f>
        <v/>
      </c>
      <c r="M26" s="35" t="str">
        <f t="shared" si="3"/>
        <v/>
      </c>
      <c r="P26" s="19"/>
    </row>
    <row r="27" spans="1:16" ht="15" customHeight="1" x14ac:dyDescent="0.25">
      <c r="A27" s="25"/>
      <c r="B27" s="163"/>
      <c r="C27" s="164"/>
      <c r="D27" s="164"/>
      <c r="E27" s="164"/>
      <c r="F27" s="164"/>
      <c r="G27" s="31"/>
      <c r="H27" s="15"/>
      <c r="I27" s="68" t="str">
        <f>IF(H27&gt;0, VLOOKUP($D$13,'Student Orgs'!A:K,2),"")</f>
        <v/>
      </c>
      <c r="J27" s="33" t="str">
        <f t="shared" si="1"/>
        <v/>
      </c>
      <c r="K27" s="34" t="str">
        <f t="shared" si="2"/>
        <v/>
      </c>
      <c r="L27" s="122" t="str">
        <f>IF(H27&gt;0, VLOOKUP($D$13,'Student Orgs'!A:K,10),"")</f>
        <v/>
      </c>
      <c r="M27" s="35" t="str">
        <f t="shared" si="3"/>
        <v/>
      </c>
      <c r="P27" s="19"/>
    </row>
    <row r="28" spans="1:16" ht="19.5" customHeight="1" x14ac:dyDescent="0.25">
      <c r="A28" s="25"/>
      <c r="B28" s="163"/>
      <c r="C28" s="164"/>
      <c r="D28" s="164"/>
      <c r="E28" s="164"/>
      <c r="F28" s="164"/>
      <c r="G28" s="31"/>
      <c r="H28" s="15"/>
      <c r="I28" s="68" t="str">
        <f>IF(H28&gt;0, VLOOKUP($D$13,'Student Orgs'!A:K,2),"")</f>
        <v/>
      </c>
      <c r="J28" s="33" t="str">
        <f t="shared" si="1"/>
        <v/>
      </c>
      <c r="K28" s="34" t="str">
        <f t="shared" si="2"/>
        <v/>
      </c>
      <c r="L28" s="122" t="str">
        <f>IF(H28&gt;0, VLOOKUP($D$13,'Student Orgs'!A:K,10),"")</f>
        <v/>
      </c>
      <c r="M28" s="35" t="str">
        <f t="shared" si="3"/>
        <v/>
      </c>
      <c r="P28" s="19"/>
    </row>
    <row r="29" spans="1:16" ht="19.5" customHeight="1" x14ac:dyDescent="0.25">
      <c r="A29" s="48" t="s">
        <v>0</v>
      </c>
      <c r="B29" s="190" t="s">
        <v>391</v>
      </c>
      <c r="C29" s="191"/>
      <c r="D29" s="191"/>
      <c r="E29" s="191"/>
      <c r="F29" s="191"/>
      <c r="G29" s="192"/>
      <c r="H29" s="79"/>
      <c r="I29" s="79"/>
      <c r="J29" s="80"/>
      <c r="K29" s="81"/>
      <c r="L29" s="111"/>
      <c r="M29" s="82"/>
    </row>
    <row r="30" spans="1:16" ht="19.5" customHeight="1" x14ac:dyDescent="0.25">
      <c r="A30" s="25"/>
      <c r="B30" s="41" t="s">
        <v>402</v>
      </c>
      <c r="C30" s="39"/>
      <c r="D30" s="42" t="s">
        <v>390</v>
      </c>
      <c r="E30" s="22"/>
      <c r="F30" s="66">
        <v>0.65500000000000003</v>
      </c>
      <c r="G30" s="71" t="str">
        <f>IF(C30&gt;0,"Travel Expense","")</f>
        <v/>
      </c>
      <c r="H30" s="68">
        <f>+C30*F30</f>
        <v>0</v>
      </c>
      <c r="I30" s="68" t="str">
        <f>IF(H30&gt;0, VLOOKUP($D$13,'Student Orgs'!A:K,2),"")</f>
        <v/>
      </c>
      <c r="J30" s="33" t="str">
        <f t="shared" ref="J30:J31" si="4">IF(H30, +$K$13,"")</f>
        <v/>
      </c>
      <c r="K30" s="34" t="str">
        <f t="shared" ref="K30:K31" si="5">IF(H30 &gt;0.01,"810-FD Agency","")</f>
        <v/>
      </c>
      <c r="L30" s="122" t="str">
        <f>IF(H30&gt;0, VLOOKUP($D$13,'Student Orgs'!A:K,10),"")</f>
        <v/>
      </c>
      <c r="M30" s="35" t="str">
        <f t="shared" ref="M30:M31" si="6">IF(H30 &gt;0.01,"920 Agencies","")</f>
        <v/>
      </c>
    </row>
    <row r="31" spans="1:16" ht="19.5" customHeight="1" thickBot="1" x14ac:dyDescent="0.3">
      <c r="A31" s="27"/>
      <c r="B31" s="41" t="s">
        <v>402</v>
      </c>
      <c r="C31" s="44"/>
      <c r="D31" s="43" t="s">
        <v>390</v>
      </c>
      <c r="E31" s="40"/>
      <c r="F31" s="67">
        <v>0.65500000000000003</v>
      </c>
      <c r="G31" s="72" t="str">
        <f>IF(C31&gt;0,"Travel Expense","")</f>
        <v/>
      </c>
      <c r="H31" s="73">
        <f>+C31*F31</f>
        <v>0</v>
      </c>
      <c r="I31" s="68" t="str">
        <f>IF(H31&gt;0, VLOOKUP($D$13,'Student Orgs'!A:K,2),"")</f>
        <v/>
      </c>
      <c r="J31" s="33" t="str">
        <f t="shared" si="4"/>
        <v/>
      </c>
      <c r="K31" s="34" t="str">
        <f t="shared" si="5"/>
        <v/>
      </c>
      <c r="L31" s="122" t="str">
        <f>IF(H31&gt;0, VLOOKUP($D$13,'Student Orgs'!A:K,10),"")</f>
        <v/>
      </c>
      <c r="M31" s="35" t="str">
        <f t="shared" si="6"/>
        <v/>
      </c>
    </row>
    <row r="32" spans="1:16" ht="19.5" customHeight="1" x14ac:dyDescent="0.25">
      <c r="A32" s="179" t="s">
        <v>393</v>
      </c>
      <c r="B32" s="180"/>
      <c r="C32" s="180"/>
      <c r="D32" s="180"/>
      <c r="E32" s="180"/>
      <c r="F32" s="181"/>
      <c r="G32" s="84" t="s">
        <v>366</v>
      </c>
      <c r="H32" s="85">
        <f>SUM(H18:H31)</f>
        <v>0</v>
      </c>
      <c r="I32" s="152" t="s">
        <v>368</v>
      </c>
      <c r="J32" s="153"/>
      <c r="K32" s="153"/>
      <c r="L32" s="153"/>
      <c r="M32" s="154"/>
    </row>
    <row r="33" spans="1:16" ht="19.5" customHeight="1" x14ac:dyDescent="0.25">
      <c r="A33" s="182"/>
      <c r="B33" s="183"/>
      <c r="C33" s="183"/>
      <c r="D33" s="183"/>
      <c r="E33" s="183"/>
      <c r="F33" s="184"/>
      <c r="G33" s="86" t="s">
        <v>408</v>
      </c>
      <c r="H33" s="87" t="str">
        <f>IF('Continuation Sheet'!H35&gt;0,'Continuation Sheet'!H35,"N/A")</f>
        <v>N/A</v>
      </c>
      <c r="I33" s="155" t="s">
        <v>369</v>
      </c>
      <c r="J33" s="156"/>
      <c r="K33" s="156"/>
      <c r="L33" s="156"/>
      <c r="M33" s="157"/>
    </row>
    <row r="34" spans="1:16" ht="19.5" customHeight="1" thickBot="1" x14ac:dyDescent="0.35">
      <c r="A34" s="185"/>
      <c r="B34" s="186"/>
      <c r="C34" s="186"/>
      <c r="D34" s="186"/>
      <c r="E34" s="186"/>
      <c r="F34" s="187"/>
      <c r="G34" s="88" t="s">
        <v>367</v>
      </c>
      <c r="H34" s="89">
        <f>SUM(H32:H33)</f>
        <v>0</v>
      </c>
      <c r="I34" s="158"/>
      <c r="J34" s="159"/>
      <c r="K34" s="159"/>
      <c r="L34" s="159"/>
      <c r="M34" s="160"/>
    </row>
    <row r="35" spans="1:16" ht="19.5" customHeight="1" thickBot="1" x14ac:dyDescent="0.35">
      <c r="A35" s="99"/>
      <c r="B35" s="99"/>
      <c r="C35" s="99"/>
      <c r="D35" s="99"/>
      <c r="E35" s="99"/>
      <c r="F35" s="99"/>
      <c r="G35" s="100"/>
      <c r="H35" s="101"/>
      <c r="I35" s="102"/>
      <c r="J35" s="102"/>
      <c r="K35" s="102"/>
      <c r="L35" s="102"/>
      <c r="M35" s="102"/>
    </row>
    <row r="36" spans="1:16" ht="19.5" customHeight="1" thickBot="1" x14ac:dyDescent="0.25">
      <c r="A36" s="142" t="s">
        <v>461</v>
      </c>
      <c r="B36" s="143"/>
      <c r="C36" s="143"/>
      <c r="D36" s="143"/>
      <c r="E36" s="143"/>
      <c r="F36" s="143"/>
      <c r="G36" s="143"/>
      <c r="H36" s="143"/>
      <c r="I36" s="143"/>
      <c r="J36" s="143"/>
      <c r="K36" s="143"/>
      <c r="L36" s="143"/>
      <c r="M36" s="144"/>
    </row>
    <row r="37" spans="1:16" ht="18.75" customHeight="1" x14ac:dyDescent="0.25">
      <c r="A37" s="170" t="s">
        <v>385</v>
      </c>
      <c r="B37" s="171"/>
      <c r="C37" s="171"/>
      <c r="D37" s="171"/>
      <c r="E37" s="171"/>
      <c r="F37" s="171"/>
      <c r="G37" s="171"/>
      <c r="H37" s="171"/>
      <c r="I37" s="171"/>
      <c r="J37" s="171"/>
      <c r="K37" s="171"/>
      <c r="L37" s="171"/>
      <c r="M37" s="172"/>
    </row>
    <row r="38" spans="1:16" ht="18.75" customHeight="1" thickBot="1" x14ac:dyDescent="0.3">
      <c r="A38" s="175" t="s">
        <v>392</v>
      </c>
      <c r="B38" s="176"/>
      <c r="C38" s="176"/>
      <c r="D38" s="176"/>
      <c r="E38" s="176"/>
      <c r="F38" s="176"/>
      <c r="G38" s="176"/>
      <c r="H38" s="176"/>
      <c r="I38" s="176"/>
      <c r="J38" s="176"/>
      <c r="K38" s="176"/>
      <c r="L38" s="176"/>
      <c r="M38" s="177"/>
    </row>
    <row r="39" spans="1:16" ht="26.25" customHeight="1" x14ac:dyDescent="0.25">
      <c r="A39" s="3"/>
      <c r="B39" s="2"/>
      <c r="C39" s="2"/>
      <c r="D39" s="2"/>
      <c r="E39" s="2"/>
      <c r="G39" s="2"/>
      <c r="K39" s="9" t="s">
        <v>888</v>
      </c>
      <c r="L39" s="9"/>
    </row>
    <row r="40" spans="1:16" ht="18.75" customHeight="1" x14ac:dyDescent="0.25">
      <c r="A40" s="5" t="s">
        <v>7</v>
      </c>
      <c r="B40" s="5"/>
      <c r="C40" s="6"/>
      <c r="D40" s="6"/>
      <c r="E40" s="10"/>
      <c r="F40" s="6"/>
      <c r="G40" s="5" t="s">
        <v>5</v>
      </c>
    </row>
    <row r="41" spans="1:16" ht="26.25" customHeight="1" x14ac:dyDescent="0.25">
      <c r="A41" s="11"/>
      <c r="B41" s="12"/>
      <c r="C41" s="11"/>
      <c r="D41" s="11"/>
      <c r="E41" s="13"/>
      <c r="F41" s="6"/>
      <c r="G41" s="11"/>
      <c r="J41" s="174"/>
      <c r="K41" s="174"/>
      <c r="L41" s="5"/>
      <c r="N41" s="20"/>
      <c r="O41" s="20"/>
      <c r="P41" s="20"/>
    </row>
    <row r="42" spans="1:16" ht="18.75" customHeight="1" x14ac:dyDescent="0.25">
      <c r="A42" s="5" t="s">
        <v>12</v>
      </c>
      <c r="B42" s="6"/>
      <c r="C42" s="6"/>
      <c r="D42" s="6"/>
      <c r="E42" s="14"/>
      <c r="F42" s="6"/>
      <c r="G42" s="5" t="s">
        <v>5</v>
      </c>
      <c r="J42" s="5" t="s">
        <v>9</v>
      </c>
      <c r="K42" s="6"/>
      <c r="L42" s="6"/>
      <c r="N42" s="6"/>
      <c r="O42" s="6"/>
      <c r="P42" s="14"/>
    </row>
    <row r="43" spans="1:16" ht="26.25" customHeight="1" x14ac:dyDescent="0.25">
      <c r="A43" s="11"/>
      <c r="B43" s="11"/>
      <c r="C43" s="11"/>
      <c r="D43" s="11"/>
      <c r="E43" s="11"/>
      <c r="F43" s="6"/>
      <c r="G43" s="11"/>
      <c r="J43" s="174"/>
      <c r="K43" s="174"/>
      <c r="L43" s="5"/>
      <c r="N43" s="6"/>
      <c r="O43" s="6"/>
      <c r="P43" s="6"/>
    </row>
    <row r="44" spans="1:16" ht="15.75" x14ac:dyDescent="0.25">
      <c r="A44" s="5" t="s">
        <v>10</v>
      </c>
      <c r="B44" s="6"/>
      <c r="C44" s="6"/>
      <c r="D44" s="6"/>
      <c r="E44" s="6"/>
      <c r="F44" s="6"/>
      <c r="G44" s="5" t="s">
        <v>5</v>
      </c>
      <c r="J44" s="5" t="s">
        <v>11</v>
      </c>
      <c r="K44" s="6"/>
      <c r="L44" s="6"/>
      <c r="N44" s="6"/>
      <c r="O44" s="6"/>
      <c r="P44" s="6"/>
    </row>
    <row r="45" spans="1:16" ht="15.75" x14ac:dyDescent="0.25">
      <c r="F45" s="6"/>
      <c r="G45" s="6"/>
    </row>
    <row r="46" spans="1:16" ht="15.75" x14ac:dyDescent="0.25">
      <c r="G46" s="6"/>
      <c r="H46" s="6"/>
      <c r="I46" s="6"/>
    </row>
  </sheetData>
  <sheetProtection selectLockedCells="1"/>
  <mergeCells count="45">
    <mergeCell ref="D1:K2"/>
    <mergeCell ref="B23:F23"/>
    <mergeCell ref="B24:F24"/>
    <mergeCell ref="B25:F25"/>
    <mergeCell ref="D3:K3"/>
    <mergeCell ref="K13:M13"/>
    <mergeCell ref="K6:M6"/>
    <mergeCell ref="K7:M7"/>
    <mergeCell ref="D6:H6"/>
    <mergeCell ref="A7:C7"/>
    <mergeCell ref="A6:C6"/>
    <mergeCell ref="D13:G13"/>
    <mergeCell ref="D14:H14"/>
    <mergeCell ref="D7:H7"/>
    <mergeCell ref="D8:H8"/>
    <mergeCell ref="A8:C8"/>
    <mergeCell ref="A37:M37"/>
    <mergeCell ref="K8:M8"/>
    <mergeCell ref="J41:K41"/>
    <mergeCell ref="J43:K43"/>
    <mergeCell ref="A38:M38"/>
    <mergeCell ref="A13:C13"/>
    <mergeCell ref="B28:F28"/>
    <mergeCell ref="A32:F34"/>
    <mergeCell ref="K9:M9"/>
    <mergeCell ref="B29:G29"/>
    <mergeCell ref="A9:C9"/>
    <mergeCell ref="D9:E9"/>
    <mergeCell ref="F9:H9"/>
    <mergeCell ref="A14:C14"/>
    <mergeCell ref="B27:F27"/>
    <mergeCell ref="B17:F17"/>
    <mergeCell ref="A36:M36"/>
    <mergeCell ref="A11:B11"/>
    <mergeCell ref="F11:H12"/>
    <mergeCell ref="I32:M32"/>
    <mergeCell ref="I33:M34"/>
    <mergeCell ref="B18:F18"/>
    <mergeCell ref="B19:F19"/>
    <mergeCell ref="B20:F20"/>
    <mergeCell ref="B21:F21"/>
    <mergeCell ref="B22:F22"/>
    <mergeCell ref="I16:I17"/>
    <mergeCell ref="B16:F16"/>
    <mergeCell ref="B26:F26"/>
  </mergeCells>
  <dataValidations xWindow="437" yWindow="563" count="1">
    <dataValidation allowBlank="1" showErrorMessage="1" sqref="G30:G31" xr:uid="{00000000-0002-0000-0100-000000000000}"/>
  </dataValidations>
  <printOptions horizontalCentered="1" verticalCentered="1"/>
  <pageMargins left="0.2" right="0.2" top="0.25" bottom="0.25" header="0.3" footer="0.3"/>
  <pageSetup scale="68" orientation="landscape" r:id="rId1"/>
  <drawing r:id="rId2"/>
  <extLst>
    <ext xmlns:x14="http://schemas.microsoft.com/office/spreadsheetml/2009/9/main" uri="{CCE6A557-97BC-4b89-ADB6-D9C93CAAB3DF}">
      <x14:dataValidations xmlns:xm="http://schemas.microsoft.com/office/excel/2006/main" xWindow="437" yWindow="563" count="2">
        <x14:dataValidation type="list" allowBlank="1" showInputMessage="1" showErrorMessage="1" promptTitle="Instructions" prompt="To select a Spend Category - click on the down arrow which appears on the right side of the cell.  Use the scroll bar on the right to locate correct spend category which matches line item and click on it to select." xr:uid="{00000000-0002-0000-0100-000001000000}">
          <x14:formula1>
            <xm:f>'Spend Categories'!$A$2:$A$9</xm:f>
          </x14:formula1>
          <xm:sqref>G18:G28</xm:sqref>
        </x14:dataValidation>
        <x14:dataValidation type="list" allowBlank="1" showInputMessage="1" showErrorMessage="1" promptTitle="Instruction" prompt="To select Student Organization - click on the down arrow appearing on the right side of the cell.  Use the scroll bar on the right side to locate club name.  Click on the name of the club to select it." xr:uid="{00000000-0002-0000-0100-000002000000}">
          <x14:formula1>
            <xm:f>'Student Orgs'!$A$2:$A$253</xm:f>
          </x14:formula1>
          <xm:sqref>D13:G13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showGridLines="0" zoomScaleNormal="100" workbookViewId="0"/>
  </sheetViews>
  <sheetFormatPr defaultColWidth="9.140625" defaultRowHeight="12.75" x14ac:dyDescent="0.2"/>
  <cols>
    <col min="1" max="1" width="12.7109375" style="1" customWidth="1"/>
    <col min="2" max="2" width="9.28515625" style="1" customWidth="1"/>
    <col min="3" max="3" width="10.42578125" style="1" customWidth="1"/>
    <col min="4" max="4" width="9.28515625" style="1" customWidth="1"/>
    <col min="5" max="5" width="2.5703125" style="1" customWidth="1"/>
    <col min="6" max="6" width="12.42578125" style="1" customWidth="1"/>
    <col min="7" max="7" width="33.42578125" style="1" customWidth="1"/>
    <col min="8" max="9" width="12.28515625" style="1" customWidth="1"/>
    <col min="10" max="10" width="25.140625" style="1" customWidth="1"/>
    <col min="11" max="11" width="15.85546875" style="1" customWidth="1"/>
    <col min="12" max="12" width="19.140625" style="1" customWidth="1"/>
    <col min="13" max="13" width="15.140625" style="1" customWidth="1"/>
    <col min="14" max="16384" width="9.140625" style="1"/>
  </cols>
  <sheetData>
    <row r="1" spans="1:16" ht="12.75" customHeight="1" x14ac:dyDescent="0.2">
      <c r="D1" s="221" t="s">
        <v>333</v>
      </c>
      <c r="E1" s="221"/>
      <c r="F1" s="221"/>
      <c r="G1" s="221"/>
      <c r="H1" s="221"/>
      <c r="I1" s="221"/>
      <c r="J1" s="221"/>
      <c r="K1" s="221"/>
      <c r="L1" s="110"/>
    </row>
    <row r="2" spans="1:16" ht="21.75" customHeight="1" x14ac:dyDescent="0.2">
      <c r="D2" s="221"/>
      <c r="E2" s="221"/>
      <c r="F2" s="221"/>
      <c r="G2" s="221"/>
      <c r="H2" s="221"/>
      <c r="I2" s="221"/>
      <c r="J2" s="221"/>
      <c r="K2" s="221"/>
      <c r="L2" s="110"/>
    </row>
    <row r="3" spans="1:16" ht="25.5" customHeight="1" x14ac:dyDescent="0.4">
      <c r="D3" s="214" t="s">
        <v>365</v>
      </c>
      <c r="E3" s="214"/>
      <c r="F3" s="214"/>
      <c r="G3" s="214"/>
      <c r="H3" s="214"/>
      <c r="I3" s="214"/>
      <c r="J3" s="214"/>
      <c r="K3" s="214"/>
      <c r="L3" s="109"/>
    </row>
    <row r="4" spans="1:16" ht="12.75" customHeight="1" x14ac:dyDescent="0.2">
      <c r="D4" s="222" t="s">
        <v>334</v>
      </c>
      <c r="E4" s="223"/>
      <c r="F4" s="223"/>
      <c r="G4" s="223"/>
      <c r="H4" s="223"/>
      <c r="I4" s="223"/>
      <c r="J4" s="223"/>
      <c r="K4" s="224"/>
      <c r="L4" s="52"/>
    </row>
    <row r="6" spans="1:16" ht="18" customHeight="1" x14ac:dyDescent="0.3">
      <c r="A6" s="215" t="s">
        <v>4</v>
      </c>
      <c r="B6" s="215"/>
      <c r="C6" s="6"/>
      <c r="D6" s="225">
        <f>+'Expense Report'!D6:H6</f>
        <v>0</v>
      </c>
      <c r="E6" s="225"/>
      <c r="F6" s="225"/>
      <c r="G6" s="225"/>
      <c r="H6" s="225"/>
      <c r="I6" s="54"/>
      <c r="J6" s="29" t="s">
        <v>8</v>
      </c>
      <c r="K6" s="226">
        <f>+'Expense Report'!K6:M6</f>
        <v>0</v>
      </c>
      <c r="L6" s="226"/>
      <c r="M6" s="226"/>
    </row>
    <row r="7" spans="1:16" ht="9.75" customHeight="1" x14ac:dyDescent="0.3">
      <c r="A7" s="8"/>
      <c r="B7" s="8"/>
      <c r="C7" s="6"/>
      <c r="D7" s="54"/>
      <c r="E7" s="54"/>
      <c r="F7" s="54"/>
      <c r="G7" s="54"/>
      <c r="H7" s="54"/>
      <c r="I7" s="54"/>
      <c r="J7" s="29"/>
      <c r="K7" s="98"/>
      <c r="L7" s="98"/>
      <c r="M7" s="98"/>
    </row>
    <row r="8" spans="1:16" ht="18" customHeight="1" x14ac:dyDescent="0.25">
      <c r="A8" s="8"/>
      <c r="B8" s="9"/>
      <c r="C8" s="6"/>
      <c r="J8" s="4"/>
      <c r="K8" s="106"/>
      <c r="L8" s="106"/>
      <c r="M8" s="106"/>
    </row>
    <row r="9" spans="1:16" ht="18" customHeight="1" x14ac:dyDescent="0.3">
      <c r="A9" s="215" t="s">
        <v>373</v>
      </c>
      <c r="B9" s="215"/>
      <c r="C9" s="6"/>
      <c r="D9" s="227">
        <f>+'Expense Report'!D13:G13</f>
        <v>0</v>
      </c>
      <c r="E9" s="227"/>
      <c r="F9" s="227"/>
      <c r="G9" s="227"/>
      <c r="H9" s="107"/>
      <c r="I9" s="9"/>
      <c r="J9" s="29" t="s">
        <v>24</v>
      </c>
      <c r="K9" s="232" t="e">
        <f>+'Expense Report'!K13:M13</f>
        <v>#N/A</v>
      </c>
      <c r="L9" s="232"/>
      <c r="M9" s="232"/>
    </row>
    <row r="10" spans="1:16" ht="30" customHeight="1" x14ac:dyDescent="0.3">
      <c r="A10" s="215" t="s">
        <v>6</v>
      </c>
      <c r="B10" s="215"/>
      <c r="C10" s="215"/>
      <c r="D10" s="228">
        <f>+'Expense Report'!D14:H14</f>
        <v>0</v>
      </c>
      <c r="E10" s="228"/>
      <c r="F10" s="228"/>
      <c r="G10" s="228"/>
      <c r="H10" s="228"/>
      <c r="I10" s="57"/>
    </row>
    <row r="11" spans="1:16" ht="9.75" customHeight="1" thickBot="1" x14ac:dyDescent="0.25"/>
    <row r="12" spans="1:16" ht="19.5" customHeight="1" x14ac:dyDescent="0.25">
      <c r="A12" s="59"/>
      <c r="B12" s="229" t="s">
        <v>411</v>
      </c>
      <c r="C12" s="230"/>
      <c r="D12" s="230"/>
      <c r="E12" s="230"/>
      <c r="F12" s="231"/>
      <c r="G12" s="83" t="s">
        <v>371</v>
      </c>
      <c r="H12" s="60"/>
      <c r="I12" s="216" t="s">
        <v>410</v>
      </c>
      <c r="J12" s="60"/>
      <c r="K12" s="60"/>
      <c r="L12" s="60"/>
      <c r="M12" s="61"/>
      <c r="P12" s="19"/>
    </row>
    <row r="13" spans="1:16" ht="19.5" customHeight="1" x14ac:dyDescent="0.25">
      <c r="A13" s="62" t="s">
        <v>0</v>
      </c>
      <c r="B13" s="218" t="s">
        <v>1</v>
      </c>
      <c r="C13" s="219"/>
      <c r="D13" s="219"/>
      <c r="E13" s="219"/>
      <c r="F13" s="220"/>
      <c r="G13" s="38" t="s">
        <v>14</v>
      </c>
      <c r="H13" s="38" t="s">
        <v>2</v>
      </c>
      <c r="I13" s="217"/>
      <c r="J13" s="38" t="s">
        <v>24</v>
      </c>
      <c r="K13" s="37" t="s">
        <v>3</v>
      </c>
      <c r="L13" s="37" t="s">
        <v>544</v>
      </c>
      <c r="M13" s="63" t="s">
        <v>13</v>
      </c>
      <c r="P13" s="19"/>
    </row>
    <row r="14" spans="1:16" ht="19.5" customHeight="1" x14ac:dyDescent="0.25">
      <c r="A14" s="30"/>
      <c r="B14" s="161"/>
      <c r="C14" s="162"/>
      <c r="D14" s="162"/>
      <c r="E14" s="162"/>
      <c r="F14" s="162"/>
      <c r="G14" s="31"/>
      <c r="H14" s="32"/>
      <c r="I14" s="112" t="str">
        <f>IF(H14&gt;0,VLOOKUP($D$9,'Student Orgs'!A:K,2),"")</f>
        <v/>
      </c>
      <c r="J14" s="113" t="str">
        <f>IF(H14, +$K$9,"")</f>
        <v/>
      </c>
      <c r="K14" s="114" t="str">
        <f>IF(H14 &gt;0.01,"810-FD Agency","")</f>
        <v/>
      </c>
      <c r="L14" s="122" t="str">
        <f>IF(H14&gt;0, VLOOKUP($D$9,'Student Orgs'!A:K,10),"")</f>
        <v/>
      </c>
      <c r="M14" s="115" t="str">
        <f>IF(H14 &gt;0.01,"920 Agencies","")</f>
        <v/>
      </c>
      <c r="P14" s="19"/>
    </row>
    <row r="15" spans="1:16" ht="19.5" customHeight="1" x14ac:dyDescent="0.25">
      <c r="A15" s="25"/>
      <c r="B15" s="163"/>
      <c r="C15" s="164"/>
      <c r="D15" s="164"/>
      <c r="E15" s="164"/>
      <c r="F15" s="164"/>
      <c r="G15" s="31"/>
      <c r="H15" s="15"/>
      <c r="I15" s="112" t="str">
        <f>IF(H15&gt;0,VLOOKUP($D$9,'Student Orgs'!A:K,2),"")</f>
        <v/>
      </c>
      <c r="J15" s="113" t="str">
        <f t="shared" ref="J15:J31" si="0">IF(H15, +$K$9,"")</f>
        <v/>
      </c>
      <c r="K15" s="114" t="str">
        <f t="shared" ref="K15:K31" si="1">IF(H15 &gt;0.01,"810-FD Agency","")</f>
        <v/>
      </c>
      <c r="L15" s="122" t="str">
        <f>IF(H15&gt;0, VLOOKUP($D$9,'Student Orgs'!A:K,10),"")</f>
        <v/>
      </c>
      <c r="M15" s="115" t="str">
        <f t="shared" ref="M15:M31" si="2">IF(H15 &gt;0.01,"920 Agencies","")</f>
        <v/>
      </c>
      <c r="P15" s="19"/>
    </row>
    <row r="16" spans="1:16" ht="19.5" customHeight="1" x14ac:dyDescent="0.25">
      <c r="A16" s="25"/>
      <c r="B16" s="163"/>
      <c r="C16" s="164"/>
      <c r="D16" s="164"/>
      <c r="E16" s="164"/>
      <c r="F16" s="164"/>
      <c r="G16" s="31"/>
      <c r="H16" s="15"/>
      <c r="I16" s="112" t="str">
        <f>IF(H16&gt;0,VLOOKUP($D$9,'Student Orgs'!A:K,2),"")</f>
        <v/>
      </c>
      <c r="J16" s="113" t="str">
        <f t="shared" si="0"/>
        <v/>
      </c>
      <c r="K16" s="114" t="str">
        <f t="shared" si="1"/>
        <v/>
      </c>
      <c r="L16" s="122" t="str">
        <f>IF(H16&gt;0, VLOOKUP($D$9,'Student Orgs'!A:K,10),"")</f>
        <v/>
      </c>
      <c r="M16" s="115" t="str">
        <f t="shared" si="2"/>
        <v/>
      </c>
      <c r="P16" s="19"/>
    </row>
    <row r="17" spans="1:16" ht="19.5" customHeight="1" x14ac:dyDescent="0.25">
      <c r="A17" s="25"/>
      <c r="B17" s="163"/>
      <c r="C17" s="164"/>
      <c r="D17" s="164"/>
      <c r="E17" s="164"/>
      <c r="F17" s="164"/>
      <c r="G17" s="31"/>
      <c r="H17" s="15"/>
      <c r="I17" s="112" t="str">
        <f>IF(H17&gt;0,VLOOKUP($D$9,'Student Orgs'!A:K,2),"")</f>
        <v/>
      </c>
      <c r="J17" s="113" t="str">
        <f t="shared" si="0"/>
        <v/>
      </c>
      <c r="K17" s="114" t="str">
        <f t="shared" si="1"/>
        <v/>
      </c>
      <c r="L17" s="122" t="str">
        <f>IF(H17&gt;0, VLOOKUP($D$9,'Student Orgs'!A:K,10),"")</f>
        <v/>
      </c>
      <c r="M17" s="115" t="str">
        <f t="shared" si="2"/>
        <v/>
      </c>
      <c r="P17" s="19"/>
    </row>
    <row r="18" spans="1:16" ht="19.5" customHeight="1" x14ac:dyDescent="0.25">
      <c r="A18" s="25"/>
      <c r="B18" s="163"/>
      <c r="C18" s="164"/>
      <c r="D18" s="164"/>
      <c r="E18" s="164"/>
      <c r="F18" s="164"/>
      <c r="G18" s="31"/>
      <c r="H18" s="15"/>
      <c r="I18" s="112" t="str">
        <f>IF(H18&gt;0,VLOOKUP($D$9,'Student Orgs'!A:K,2),"")</f>
        <v/>
      </c>
      <c r="J18" s="113" t="str">
        <f t="shared" si="0"/>
        <v/>
      </c>
      <c r="K18" s="114" t="str">
        <f t="shared" si="1"/>
        <v/>
      </c>
      <c r="L18" s="122" t="str">
        <f>IF(H18&gt;0, VLOOKUP($D$9,'Student Orgs'!A:K,10),"")</f>
        <v/>
      </c>
      <c r="M18" s="115" t="str">
        <f t="shared" si="2"/>
        <v/>
      </c>
      <c r="P18" s="19"/>
    </row>
    <row r="19" spans="1:16" ht="19.5" customHeight="1" x14ac:dyDescent="0.25">
      <c r="A19" s="25"/>
      <c r="B19" s="21"/>
      <c r="C19" s="22"/>
      <c r="D19" s="22"/>
      <c r="E19" s="22"/>
      <c r="F19" s="22"/>
      <c r="G19" s="31"/>
      <c r="H19" s="15"/>
      <c r="I19" s="112" t="str">
        <f>IF(H19&gt;0,VLOOKUP($D$9,'Student Orgs'!A:K,2),"")</f>
        <v/>
      </c>
      <c r="J19" s="113" t="str">
        <f t="shared" si="0"/>
        <v/>
      </c>
      <c r="K19" s="114" t="str">
        <f t="shared" si="1"/>
        <v/>
      </c>
      <c r="L19" s="122" t="str">
        <f>IF(H19&gt;0, VLOOKUP($D$9,'Student Orgs'!A:K,10),"")</f>
        <v/>
      </c>
      <c r="M19" s="115" t="str">
        <f t="shared" si="2"/>
        <v/>
      </c>
      <c r="P19" s="19"/>
    </row>
    <row r="20" spans="1:16" ht="19.5" customHeight="1" x14ac:dyDescent="0.25">
      <c r="A20" s="25"/>
      <c r="B20" s="21"/>
      <c r="C20" s="22"/>
      <c r="D20" s="22"/>
      <c r="E20" s="22"/>
      <c r="F20" s="22"/>
      <c r="G20" s="31"/>
      <c r="H20" s="15"/>
      <c r="I20" s="112" t="str">
        <f>IF(H20&gt;0,VLOOKUP($D$9,'Student Orgs'!A:K,2),"")</f>
        <v/>
      </c>
      <c r="J20" s="113" t="str">
        <f t="shared" si="0"/>
        <v/>
      </c>
      <c r="K20" s="114" t="str">
        <f t="shared" si="1"/>
        <v/>
      </c>
      <c r="L20" s="122" t="str">
        <f>IF(H20&gt;0, VLOOKUP($D$9,'Student Orgs'!A:K,10),"")</f>
        <v/>
      </c>
      <c r="M20" s="115" t="str">
        <f t="shared" si="2"/>
        <v/>
      </c>
      <c r="P20" s="19"/>
    </row>
    <row r="21" spans="1:16" ht="19.5" customHeight="1" x14ac:dyDescent="0.25">
      <c r="A21" s="25"/>
      <c r="B21" s="21"/>
      <c r="C21" s="22"/>
      <c r="D21" s="22"/>
      <c r="E21" s="22"/>
      <c r="F21" s="22"/>
      <c r="G21" s="31"/>
      <c r="H21" s="15"/>
      <c r="I21" s="112" t="str">
        <f>IF(H21&gt;0,VLOOKUP($D$9,'Student Orgs'!A:K,2),"")</f>
        <v/>
      </c>
      <c r="J21" s="113" t="str">
        <f t="shared" si="0"/>
        <v/>
      </c>
      <c r="K21" s="114" t="str">
        <f t="shared" si="1"/>
        <v/>
      </c>
      <c r="L21" s="122" t="str">
        <f>IF(H21&gt;0, VLOOKUP($D$9,'Student Orgs'!A:K,10),"")</f>
        <v/>
      </c>
      <c r="M21" s="115" t="str">
        <f t="shared" si="2"/>
        <v/>
      </c>
      <c r="P21" s="19"/>
    </row>
    <row r="22" spans="1:16" ht="19.5" customHeight="1" x14ac:dyDescent="0.25">
      <c r="A22" s="25"/>
      <c r="B22" s="21"/>
      <c r="C22" s="22"/>
      <c r="D22" s="22"/>
      <c r="E22" s="22"/>
      <c r="F22" s="22"/>
      <c r="G22" s="31"/>
      <c r="H22" s="15"/>
      <c r="I22" s="112" t="str">
        <f>IF(H22&gt;0,VLOOKUP($D$9,'Student Orgs'!A:K,2),"")</f>
        <v/>
      </c>
      <c r="J22" s="113" t="str">
        <f t="shared" si="0"/>
        <v/>
      </c>
      <c r="K22" s="114" t="str">
        <f t="shared" si="1"/>
        <v/>
      </c>
      <c r="L22" s="122" t="str">
        <f>IF(H22&gt;0, VLOOKUP($D$9,'Student Orgs'!A:K,10),"")</f>
        <v/>
      </c>
      <c r="M22" s="115" t="str">
        <f t="shared" si="2"/>
        <v/>
      </c>
      <c r="P22" s="19"/>
    </row>
    <row r="23" spans="1:16" ht="19.5" customHeight="1" x14ac:dyDescent="0.25">
      <c r="A23" s="25"/>
      <c r="B23" s="21"/>
      <c r="C23" s="22"/>
      <c r="D23" s="22"/>
      <c r="E23" s="22"/>
      <c r="F23" s="22"/>
      <c r="G23" s="31"/>
      <c r="H23" s="15"/>
      <c r="I23" s="112" t="str">
        <f>IF(H23&gt;0,VLOOKUP($D$9,'Student Orgs'!A:K,2),"")</f>
        <v/>
      </c>
      <c r="J23" s="113" t="str">
        <f t="shared" si="0"/>
        <v/>
      </c>
      <c r="K23" s="114" t="str">
        <f t="shared" si="1"/>
        <v/>
      </c>
      <c r="L23" s="122" t="str">
        <f>IF(H23&gt;0, VLOOKUP($D$9,'Student Orgs'!A:K,10),"")</f>
        <v/>
      </c>
      <c r="M23" s="115" t="str">
        <f t="shared" si="2"/>
        <v/>
      </c>
      <c r="P23" s="19"/>
    </row>
    <row r="24" spans="1:16" ht="19.5" customHeight="1" x14ac:dyDescent="0.25">
      <c r="A24" s="25"/>
      <c r="B24" s="21"/>
      <c r="C24" s="22"/>
      <c r="D24" s="22"/>
      <c r="E24" s="22"/>
      <c r="F24" s="22"/>
      <c r="G24" s="31"/>
      <c r="H24" s="15"/>
      <c r="I24" s="112" t="str">
        <f>IF(H24&gt;0,VLOOKUP($D$9,'Student Orgs'!A:K,2),"")</f>
        <v/>
      </c>
      <c r="J24" s="113" t="str">
        <f t="shared" si="0"/>
        <v/>
      </c>
      <c r="K24" s="114" t="str">
        <f t="shared" si="1"/>
        <v/>
      </c>
      <c r="L24" s="122" t="str">
        <f>IF(H24&gt;0, VLOOKUP($D$9,'Student Orgs'!A:K,10),"")</f>
        <v/>
      </c>
      <c r="M24" s="115" t="str">
        <f t="shared" si="2"/>
        <v/>
      </c>
      <c r="P24" s="19"/>
    </row>
    <row r="25" spans="1:16" ht="19.5" customHeight="1" x14ac:dyDescent="0.25">
      <c r="A25" s="25"/>
      <c r="B25" s="163"/>
      <c r="C25" s="164"/>
      <c r="D25" s="164"/>
      <c r="E25" s="164"/>
      <c r="F25" s="164"/>
      <c r="G25" s="31"/>
      <c r="H25" s="15"/>
      <c r="I25" s="112" t="str">
        <f>IF(H25&gt;0,VLOOKUP($D$9,'Student Orgs'!A:K,2),"")</f>
        <v/>
      </c>
      <c r="J25" s="113" t="str">
        <f t="shared" si="0"/>
        <v/>
      </c>
      <c r="K25" s="114" t="str">
        <f t="shared" si="1"/>
        <v/>
      </c>
      <c r="L25" s="122" t="str">
        <f>IF(H25&gt;0, VLOOKUP($D$9,'Student Orgs'!A:K,10),"")</f>
        <v/>
      </c>
      <c r="M25" s="115" t="str">
        <f t="shared" si="2"/>
        <v/>
      </c>
      <c r="P25" s="19"/>
    </row>
    <row r="26" spans="1:16" ht="19.5" customHeight="1" x14ac:dyDescent="0.25">
      <c r="A26" s="25"/>
      <c r="B26" s="163"/>
      <c r="C26" s="164"/>
      <c r="D26" s="164"/>
      <c r="E26" s="164"/>
      <c r="F26" s="164"/>
      <c r="G26" s="31"/>
      <c r="H26" s="15"/>
      <c r="I26" s="112" t="str">
        <f>IF(H26&gt;0,VLOOKUP($D$9,'Student Orgs'!A:K,2),"")</f>
        <v/>
      </c>
      <c r="J26" s="113" t="str">
        <f t="shared" si="0"/>
        <v/>
      </c>
      <c r="K26" s="114" t="str">
        <f t="shared" si="1"/>
        <v/>
      </c>
      <c r="L26" s="122" t="str">
        <f>IF(H26&gt;0, VLOOKUP($D$9,'Student Orgs'!A:K,10),"")</f>
        <v/>
      </c>
      <c r="M26" s="115" t="str">
        <f t="shared" si="2"/>
        <v/>
      </c>
      <c r="P26" s="19"/>
    </row>
    <row r="27" spans="1:16" ht="19.5" customHeight="1" x14ac:dyDescent="0.25">
      <c r="A27" s="25"/>
      <c r="B27" s="163"/>
      <c r="C27" s="164"/>
      <c r="D27" s="164"/>
      <c r="E27" s="164"/>
      <c r="F27" s="164"/>
      <c r="G27" s="31"/>
      <c r="H27" s="15"/>
      <c r="I27" s="112" t="str">
        <f>IF(H27&gt;0,VLOOKUP($D$9,'Student Orgs'!A:K,2),"")</f>
        <v/>
      </c>
      <c r="J27" s="113" t="str">
        <f t="shared" si="0"/>
        <v/>
      </c>
      <c r="K27" s="114" t="str">
        <f t="shared" si="1"/>
        <v/>
      </c>
      <c r="L27" s="122" t="str">
        <f>IF(H27&gt;0, VLOOKUP($D$9,'Student Orgs'!A:K,10),"")</f>
        <v/>
      </c>
      <c r="M27" s="115" t="str">
        <f t="shared" si="2"/>
        <v/>
      </c>
      <c r="P27" s="19"/>
    </row>
    <row r="28" spans="1:16" ht="19.5" customHeight="1" x14ac:dyDescent="0.25">
      <c r="A28" s="25"/>
      <c r="B28" s="163"/>
      <c r="C28" s="164"/>
      <c r="D28" s="164"/>
      <c r="E28" s="164"/>
      <c r="F28" s="164"/>
      <c r="G28" s="31"/>
      <c r="H28" s="15"/>
      <c r="I28" s="112" t="str">
        <f>IF(H28&gt;0,VLOOKUP($D$9,'Student Orgs'!A:K,2),"")</f>
        <v/>
      </c>
      <c r="J28" s="113" t="str">
        <f t="shared" si="0"/>
        <v/>
      </c>
      <c r="K28" s="114" t="str">
        <f t="shared" si="1"/>
        <v/>
      </c>
      <c r="L28" s="122" t="str">
        <f>IF(H28&gt;0, VLOOKUP($D$9,'Student Orgs'!A:K,10),"")</f>
        <v/>
      </c>
      <c r="M28" s="115" t="str">
        <f t="shared" si="2"/>
        <v/>
      </c>
      <c r="P28" s="19"/>
    </row>
    <row r="29" spans="1:16" ht="19.5" customHeight="1" x14ac:dyDescent="0.25">
      <c r="A29" s="25"/>
      <c r="B29" s="163"/>
      <c r="C29" s="164"/>
      <c r="D29" s="164"/>
      <c r="E29" s="164"/>
      <c r="F29" s="164"/>
      <c r="G29" s="31"/>
      <c r="H29" s="15"/>
      <c r="I29" s="112" t="str">
        <f>IF(H29&gt;0,VLOOKUP($D$9,'Student Orgs'!A:K,2),"")</f>
        <v/>
      </c>
      <c r="J29" s="113" t="str">
        <f t="shared" si="0"/>
        <v/>
      </c>
      <c r="K29" s="114" t="str">
        <f t="shared" si="1"/>
        <v/>
      </c>
      <c r="L29" s="122" t="str">
        <f>IF(H29&gt;0, VLOOKUP($D$9,'Student Orgs'!A:K,10),"")</f>
        <v/>
      </c>
      <c r="M29" s="115" t="str">
        <f t="shared" si="2"/>
        <v/>
      </c>
    </row>
    <row r="30" spans="1:16" ht="19.5" customHeight="1" x14ac:dyDescent="0.25">
      <c r="A30" s="25"/>
      <c r="B30" s="163"/>
      <c r="C30" s="164"/>
      <c r="D30" s="164"/>
      <c r="E30" s="164"/>
      <c r="F30" s="164"/>
      <c r="G30" s="31"/>
      <c r="H30" s="15"/>
      <c r="I30" s="112" t="str">
        <f>IF(H30&gt;0,VLOOKUP($D$9,'Student Orgs'!A:K,2),"")</f>
        <v/>
      </c>
      <c r="J30" s="113" t="str">
        <f t="shared" si="0"/>
        <v/>
      </c>
      <c r="K30" s="114" t="str">
        <f t="shared" si="1"/>
        <v/>
      </c>
      <c r="L30" s="122" t="str">
        <f>IF(H30&gt;0, VLOOKUP($D$9,'Student Orgs'!A:K,10),"")</f>
        <v/>
      </c>
      <c r="M30" s="115" t="str">
        <f t="shared" si="2"/>
        <v/>
      </c>
    </row>
    <row r="31" spans="1:16" ht="19.5" customHeight="1" x14ac:dyDescent="0.25">
      <c r="A31" s="25"/>
      <c r="B31" s="163"/>
      <c r="C31" s="164"/>
      <c r="D31" s="164"/>
      <c r="E31" s="164"/>
      <c r="F31" s="164"/>
      <c r="G31" s="31"/>
      <c r="H31" s="15"/>
      <c r="I31" s="112" t="str">
        <f>IF(H31&gt;0,VLOOKUP($D$9,'Student Orgs'!A:K,2),"")</f>
        <v/>
      </c>
      <c r="J31" s="113" t="str">
        <f t="shared" si="0"/>
        <v/>
      </c>
      <c r="K31" s="114" t="str">
        <f t="shared" si="1"/>
        <v/>
      </c>
      <c r="L31" s="122" t="str">
        <f>IF(H31&gt;0, VLOOKUP($D$9,'Student Orgs'!A:K,10),"")</f>
        <v/>
      </c>
      <c r="M31" s="115" t="str">
        <f t="shared" si="2"/>
        <v/>
      </c>
    </row>
    <row r="32" spans="1:16" ht="19.5" customHeight="1" x14ac:dyDescent="0.25">
      <c r="A32" s="48" t="s">
        <v>0</v>
      </c>
      <c r="B32" s="190" t="s">
        <v>391</v>
      </c>
      <c r="C32" s="191"/>
      <c r="D32" s="191"/>
      <c r="E32" s="191"/>
      <c r="F32" s="191"/>
      <c r="G32" s="192"/>
      <c r="H32" s="15"/>
      <c r="I32" s="68"/>
      <c r="J32" s="16"/>
      <c r="K32" s="17"/>
      <c r="L32" s="122"/>
      <c r="M32" s="26"/>
    </row>
    <row r="33" spans="1:13" ht="19.5" customHeight="1" x14ac:dyDescent="0.25">
      <c r="A33" s="25"/>
      <c r="B33" s="78" t="s">
        <v>402</v>
      </c>
      <c r="C33" s="39"/>
      <c r="D33" s="74" t="s">
        <v>390</v>
      </c>
      <c r="E33" s="75"/>
      <c r="F33" s="66">
        <v>0.57999999999999996</v>
      </c>
      <c r="G33" s="71" t="str">
        <f>IF(C33&gt;0,"Travel Expense","")</f>
        <v/>
      </c>
      <c r="H33" s="68">
        <f>+C33*F33</f>
        <v>0</v>
      </c>
      <c r="I33" s="112" t="str">
        <f>IF(H33&gt;0,VLOOKUP($D$9,'Student Orgs'!A:K,2),"")</f>
        <v/>
      </c>
      <c r="J33" s="113" t="str">
        <f t="shared" ref="J33:J34" si="3">IF(H33, +$K$9,"")</f>
        <v/>
      </c>
      <c r="K33" s="114" t="str">
        <f t="shared" ref="K33:K34" si="4">IF(H33 &gt;0.01,"810-FD Agency","")</f>
        <v/>
      </c>
      <c r="L33" s="122" t="str">
        <f>IF(H33&gt;0, VLOOKUP($D$9,'Student Orgs'!A:K,10),"")</f>
        <v/>
      </c>
      <c r="M33" s="115" t="str">
        <f t="shared" ref="M33:M34" si="5">IF(H33 &gt;0.01,"920 Agencies","")</f>
        <v/>
      </c>
    </row>
    <row r="34" spans="1:13" ht="22.5" customHeight="1" thickBot="1" x14ac:dyDescent="0.3">
      <c r="A34" s="27"/>
      <c r="B34" s="67" t="s">
        <v>402</v>
      </c>
      <c r="C34" s="44"/>
      <c r="D34" s="76" t="s">
        <v>390</v>
      </c>
      <c r="E34" s="77"/>
      <c r="F34" s="67">
        <v>0.57999999999999996</v>
      </c>
      <c r="G34" s="72" t="str">
        <f>IF(C34&gt;0,"Travel Expense","")</f>
        <v/>
      </c>
      <c r="H34" s="73">
        <f>+C34*F34</f>
        <v>0</v>
      </c>
      <c r="I34" s="116" t="str">
        <f>IF(H34&gt;0,VLOOKUP($D$9,'Student Orgs'!A:K,2),"")</f>
        <v/>
      </c>
      <c r="J34" s="116" t="str">
        <f t="shared" si="3"/>
        <v/>
      </c>
      <c r="K34" s="117" t="str">
        <f t="shared" si="4"/>
        <v/>
      </c>
      <c r="L34" s="122" t="str">
        <f>IF(H34&gt;0, VLOOKUP($D$9,'Student Orgs'!A:K,10),"")</f>
        <v/>
      </c>
      <c r="M34" s="118" t="str">
        <f t="shared" si="5"/>
        <v/>
      </c>
    </row>
    <row r="35" spans="1:13" ht="26.25" customHeight="1" thickBot="1" x14ac:dyDescent="0.3">
      <c r="A35" s="23"/>
      <c r="B35" s="213"/>
      <c r="C35" s="213"/>
      <c r="D35" s="213"/>
      <c r="E35" s="213"/>
      <c r="F35" s="213"/>
      <c r="G35" s="69" t="s">
        <v>364</v>
      </c>
      <c r="H35" s="70">
        <f>SUM(H14:H34)</f>
        <v>0</v>
      </c>
      <c r="I35" s="64"/>
      <c r="J35" s="28"/>
      <c r="K35" s="24"/>
      <c r="L35" s="24"/>
      <c r="M35" s="24"/>
    </row>
    <row r="36" spans="1:13" ht="13.5" customHeight="1" thickBot="1" x14ac:dyDescent="0.3">
      <c r="A36" s="23"/>
      <c r="B36" s="58"/>
      <c r="C36" s="58"/>
      <c r="D36" s="58"/>
      <c r="E36" s="58"/>
      <c r="F36" s="58"/>
      <c r="G36" s="52"/>
      <c r="H36" s="65"/>
      <c r="I36" s="64"/>
      <c r="J36" s="28"/>
      <c r="K36" s="24"/>
      <c r="L36" s="24"/>
      <c r="M36" s="24"/>
    </row>
    <row r="37" spans="1:13" ht="16.5" thickBot="1" x14ac:dyDescent="0.25">
      <c r="A37" s="142" t="s">
        <v>461</v>
      </c>
      <c r="B37" s="143"/>
      <c r="C37" s="143"/>
      <c r="D37" s="143"/>
      <c r="E37" s="143"/>
      <c r="F37" s="143"/>
      <c r="G37" s="143"/>
      <c r="H37" s="143"/>
      <c r="I37" s="143"/>
      <c r="J37" s="143"/>
      <c r="K37" s="143"/>
      <c r="L37" s="143"/>
      <c r="M37" s="144"/>
    </row>
    <row r="38" spans="1:13" ht="15.75" x14ac:dyDescent="0.25">
      <c r="A38" s="170" t="s">
        <v>385</v>
      </c>
      <c r="B38" s="171"/>
      <c r="C38" s="171"/>
      <c r="D38" s="171"/>
      <c r="E38" s="171"/>
      <c r="F38" s="171"/>
      <c r="G38" s="171"/>
      <c r="H38" s="171"/>
      <c r="I38" s="171"/>
      <c r="J38" s="171"/>
      <c r="K38" s="171"/>
      <c r="L38" s="171"/>
      <c r="M38" s="172"/>
    </row>
    <row r="39" spans="1:13" ht="16.5" thickBot="1" x14ac:dyDescent="0.3">
      <c r="A39" s="175" t="s">
        <v>392</v>
      </c>
      <c r="B39" s="176"/>
      <c r="C39" s="176"/>
      <c r="D39" s="176"/>
      <c r="E39" s="176"/>
      <c r="F39" s="176"/>
      <c r="G39" s="176"/>
      <c r="H39" s="176"/>
      <c r="I39" s="176"/>
      <c r="J39" s="176"/>
      <c r="K39" s="176"/>
      <c r="L39" s="176"/>
      <c r="M39" s="177"/>
    </row>
    <row r="41" spans="1:13" ht="15.75" x14ac:dyDescent="0.25">
      <c r="K41" s="9" t="str">
        <f>+'Expense Report'!K39</f>
        <v>Updated 04/03/23</v>
      </c>
      <c r="L41" s="9"/>
    </row>
  </sheetData>
  <sheetProtection selectLockedCells="1"/>
  <mergeCells count="31">
    <mergeCell ref="A37:M37"/>
    <mergeCell ref="D1:K2"/>
    <mergeCell ref="D4:K4"/>
    <mergeCell ref="D6:H6"/>
    <mergeCell ref="K6:M6"/>
    <mergeCell ref="B32:G32"/>
    <mergeCell ref="B25:F25"/>
    <mergeCell ref="B26:F26"/>
    <mergeCell ref="B27:F27"/>
    <mergeCell ref="D9:G9"/>
    <mergeCell ref="D10:H10"/>
    <mergeCell ref="B12:F12"/>
    <mergeCell ref="B14:F14"/>
    <mergeCell ref="B15:F15"/>
    <mergeCell ref="K9:M9"/>
    <mergeCell ref="A38:M38"/>
    <mergeCell ref="A39:M39"/>
    <mergeCell ref="B35:F35"/>
    <mergeCell ref="D3:K3"/>
    <mergeCell ref="A9:B9"/>
    <mergeCell ref="A6:B6"/>
    <mergeCell ref="A10:C10"/>
    <mergeCell ref="B28:F28"/>
    <mergeCell ref="B29:F29"/>
    <mergeCell ref="B30:F30"/>
    <mergeCell ref="B31:F31"/>
    <mergeCell ref="B16:F16"/>
    <mergeCell ref="B17:F17"/>
    <mergeCell ref="B18:F18"/>
    <mergeCell ref="I12:I13"/>
    <mergeCell ref="B13:F13"/>
  </mergeCells>
  <dataValidations xWindow="426" yWindow="557" count="1">
    <dataValidation allowBlank="1" showErrorMessage="1" sqref="G33:G34" xr:uid="{00000000-0002-0000-0200-000000000000}"/>
  </dataValidations>
  <printOptions horizontalCentered="1" verticalCentered="1"/>
  <pageMargins left="0.45" right="0.2" top="0.25" bottom="0.25" header="0.3" footer="0.3"/>
  <pageSetup scale="69" orientation="landscape" r:id="rId1"/>
  <drawing r:id="rId2"/>
  <extLst>
    <ext xmlns:x14="http://schemas.microsoft.com/office/spreadsheetml/2009/9/main" uri="{CCE6A557-97BC-4b89-ADB6-D9C93CAAB3DF}">
      <x14:dataValidations xmlns:xm="http://schemas.microsoft.com/office/excel/2006/main" xWindow="426" yWindow="557" count="1">
        <x14:dataValidation type="list" allowBlank="1" showInputMessage="1" showErrorMessage="1" promptTitle="Instruction" prompt="To select a Spend Category - click on the down arrow which appears on the right side of the cell.  Use the scroll bar on the right to locate correct spend category which matches line item and click on it to select." xr:uid="{00000000-0002-0000-0200-000001000000}">
          <x14:formula1>
            <xm:f>'Spend Categories'!$A$2:$A$9</xm:f>
          </x14:formula1>
          <xm:sqref>G14:G31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53"/>
  <sheetViews>
    <sheetView workbookViewId="0">
      <selection sqref="A1:XFD1"/>
    </sheetView>
  </sheetViews>
  <sheetFormatPr defaultColWidth="8" defaultRowHeight="12.75" x14ac:dyDescent="0.2"/>
  <cols>
    <col min="1" max="14" width="23.42578125" style="121" customWidth="1"/>
    <col min="15" max="16384" width="8" style="121"/>
  </cols>
  <sheetData>
    <row r="1" spans="1:14" ht="25.5" x14ac:dyDescent="0.2">
      <c r="A1" s="120" t="s">
        <v>17</v>
      </c>
      <c r="B1" s="120" t="s">
        <v>18</v>
      </c>
      <c r="C1" s="120" t="s">
        <v>19</v>
      </c>
      <c r="D1" s="120" t="s">
        <v>20</v>
      </c>
      <c r="E1" s="120" t="s">
        <v>21</v>
      </c>
      <c r="F1" s="120" t="s">
        <v>22</v>
      </c>
      <c r="G1" s="120" t="s">
        <v>23</v>
      </c>
      <c r="H1" s="120" t="s">
        <v>3</v>
      </c>
      <c r="I1" s="120" t="s">
        <v>24</v>
      </c>
      <c r="J1" s="120" t="s">
        <v>544</v>
      </c>
      <c r="K1" s="120" t="s">
        <v>13</v>
      </c>
      <c r="L1" s="120" t="s">
        <v>25</v>
      </c>
      <c r="M1" s="120" t="s">
        <v>26</v>
      </c>
      <c r="N1" s="120" t="s">
        <v>27</v>
      </c>
    </row>
    <row r="2" spans="1:14" ht="90" x14ac:dyDescent="0.25">
      <c r="A2" s="128" t="s">
        <v>30</v>
      </c>
      <c r="B2" s="128" t="s">
        <v>31</v>
      </c>
      <c r="C2" s="128" t="s">
        <v>31</v>
      </c>
      <c r="D2" s="128" t="s">
        <v>28</v>
      </c>
      <c r="E2" s="129"/>
      <c r="F2" s="128" t="s">
        <v>462</v>
      </c>
      <c r="G2" s="128" t="s">
        <v>587</v>
      </c>
      <c r="H2" s="128" t="s">
        <v>15</v>
      </c>
      <c r="I2" s="128" t="s">
        <v>586</v>
      </c>
      <c r="J2" s="128"/>
      <c r="K2" s="128" t="s">
        <v>16</v>
      </c>
      <c r="L2"/>
      <c r="M2"/>
      <c r="N2"/>
    </row>
    <row r="3" spans="1:14" ht="90" x14ac:dyDescent="0.25">
      <c r="A3" s="128" t="s">
        <v>193</v>
      </c>
      <c r="B3" s="128" t="s">
        <v>194</v>
      </c>
      <c r="C3" s="128" t="s">
        <v>194</v>
      </c>
      <c r="D3" s="128" t="s">
        <v>28</v>
      </c>
      <c r="E3" s="129"/>
      <c r="F3" s="128" t="s">
        <v>462</v>
      </c>
      <c r="G3" s="128" t="s">
        <v>707</v>
      </c>
      <c r="H3" s="128" t="s">
        <v>15</v>
      </c>
      <c r="I3" s="128" t="s">
        <v>586</v>
      </c>
      <c r="J3" s="128"/>
      <c r="K3" s="128" t="s">
        <v>16</v>
      </c>
      <c r="L3"/>
      <c r="M3"/>
      <c r="N3"/>
    </row>
    <row r="4" spans="1:14" ht="90" x14ac:dyDescent="0.25">
      <c r="A4" s="128" t="s">
        <v>459</v>
      </c>
      <c r="B4" s="128" t="s">
        <v>34</v>
      </c>
      <c r="C4" s="128" t="s">
        <v>34</v>
      </c>
      <c r="D4" s="128" t="s">
        <v>28</v>
      </c>
      <c r="E4" s="129"/>
      <c r="F4" s="128" t="s">
        <v>462</v>
      </c>
      <c r="G4" s="128" t="s">
        <v>589</v>
      </c>
      <c r="H4" s="128" t="s">
        <v>15</v>
      </c>
      <c r="I4" s="128" t="s">
        <v>586</v>
      </c>
      <c r="J4" s="128"/>
      <c r="K4" s="128" t="s">
        <v>16</v>
      </c>
      <c r="L4"/>
      <c r="M4"/>
      <c r="N4"/>
    </row>
    <row r="5" spans="1:14" ht="105" x14ac:dyDescent="0.25">
      <c r="A5" s="128" t="s">
        <v>592</v>
      </c>
      <c r="B5" s="128" t="s">
        <v>38</v>
      </c>
      <c r="C5" s="128" t="s">
        <v>38</v>
      </c>
      <c r="D5" s="128" t="s">
        <v>28</v>
      </c>
      <c r="E5" s="129"/>
      <c r="F5" s="128" t="s">
        <v>462</v>
      </c>
      <c r="G5" s="128" t="s">
        <v>593</v>
      </c>
      <c r="H5" s="128" t="s">
        <v>15</v>
      </c>
      <c r="I5" s="128" t="s">
        <v>586</v>
      </c>
      <c r="J5" s="128"/>
      <c r="K5" s="128" t="s">
        <v>16</v>
      </c>
      <c r="L5"/>
      <c r="M5"/>
      <c r="N5"/>
    </row>
    <row r="6" spans="1:14" ht="210" x14ac:dyDescent="0.25">
      <c r="A6" s="128" t="s">
        <v>543</v>
      </c>
      <c r="B6" s="128" t="s">
        <v>542</v>
      </c>
      <c r="C6" s="128" t="s">
        <v>542</v>
      </c>
      <c r="D6" s="128" t="s">
        <v>28</v>
      </c>
      <c r="E6" s="129"/>
      <c r="F6" s="128" t="s">
        <v>462</v>
      </c>
      <c r="G6" s="128" t="s">
        <v>816</v>
      </c>
      <c r="H6" s="128" t="s">
        <v>15</v>
      </c>
      <c r="I6" s="128" t="s">
        <v>586</v>
      </c>
      <c r="J6" s="128"/>
      <c r="K6" s="128" t="s">
        <v>16</v>
      </c>
      <c r="L6"/>
      <c r="M6"/>
      <c r="N6"/>
    </row>
    <row r="7" spans="1:14" ht="180" x14ac:dyDescent="0.25">
      <c r="A7" s="128" t="s">
        <v>541</v>
      </c>
      <c r="B7" s="128" t="s">
        <v>540</v>
      </c>
      <c r="C7" s="128" t="s">
        <v>540</v>
      </c>
      <c r="D7" s="128" t="s">
        <v>28</v>
      </c>
      <c r="E7" s="129"/>
      <c r="F7" s="128" t="s">
        <v>462</v>
      </c>
      <c r="G7" s="128" t="s">
        <v>808</v>
      </c>
      <c r="H7" s="128" t="s">
        <v>15</v>
      </c>
      <c r="I7" s="128" t="s">
        <v>586</v>
      </c>
      <c r="J7" s="128"/>
      <c r="K7" s="128" t="s">
        <v>16</v>
      </c>
      <c r="L7"/>
      <c r="M7"/>
      <c r="N7"/>
    </row>
    <row r="8" spans="1:14" ht="75" x14ac:dyDescent="0.25">
      <c r="A8" s="128" t="s">
        <v>204</v>
      </c>
      <c r="B8" s="128" t="s">
        <v>205</v>
      </c>
      <c r="C8" s="128" t="s">
        <v>205</v>
      </c>
      <c r="D8" s="128" t="s">
        <v>28</v>
      </c>
      <c r="E8" s="129"/>
      <c r="F8" s="128" t="s">
        <v>462</v>
      </c>
      <c r="G8" s="128" t="s">
        <v>714</v>
      </c>
      <c r="H8" s="128" t="s">
        <v>15</v>
      </c>
      <c r="I8" s="128" t="s">
        <v>586</v>
      </c>
      <c r="J8" s="128"/>
      <c r="K8" s="128" t="s">
        <v>16</v>
      </c>
      <c r="L8"/>
      <c r="M8"/>
      <c r="N8"/>
    </row>
    <row r="9" spans="1:14" ht="90" x14ac:dyDescent="0.25">
      <c r="A9" s="128" t="s">
        <v>39</v>
      </c>
      <c r="B9" s="128" t="s">
        <v>40</v>
      </c>
      <c r="C9" s="128" t="s">
        <v>40</v>
      </c>
      <c r="D9" s="128" t="s">
        <v>28</v>
      </c>
      <c r="E9" s="129"/>
      <c r="F9" s="128" t="s">
        <v>462</v>
      </c>
      <c r="G9" s="128" t="s">
        <v>594</v>
      </c>
      <c r="H9" s="128" t="s">
        <v>15</v>
      </c>
      <c r="I9" s="128" t="s">
        <v>586</v>
      </c>
      <c r="J9" s="128"/>
      <c r="K9" s="128" t="s">
        <v>16</v>
      </c>
      <c r="L9"/>
      <c r="M9"/>
      <c r="N9"/>
    </row>
    <row r="10" spans="1:14" ht="75" x14ac:dyDescent="0.25">
      <c r="A10" s="128" t="s">
        <v>277</v>
      </c>
      <c r="B10" s="128" t="s">
        <v>278</v>
      </c>
      <c r="C10" s="128" t="s">
        <v>278</v>
      </c>
      <c r="D10" s="128" t="s">
        <v>28</v>
      </c>
      <c r="E10" s="129"/>
      <c r="F10" s="128" t="s">
        <v>462</v>
      </c>
      <c r="G10" s="128" t="s">
        <v>758</v>
      </c>
      <c r="H10" s="128" t="s">
        <v>15</v>
      </c>
      <c r="I10" s="128" t="s">
        <v>586</v>
      </c>
      <c r="J10" s="128"/>
      <c r="K10" s="128" t="s">
        <v>16</v>
      </c>
      <c r="L10"/>
      <c r="M10"/>
      <c r="N10"/>
    </row>
    <row r="11" spans="1:14" ht="90" x14ac:dyDescent="0.25">
      <c r="A11" s="128" t="s">
        <v>206</v>
      </c>
      <c r="B11" s="128" t="s">
        <v>207</v>
      </c>
      <c r="C11" s="128" t="s">
        <v>207</v>
      </c>
      <c r="D11" s="128" t="s">
        <v>28</v>
      </c>
      <c r="E11" s="129"/>
      <c r="F11" s="128" t="s">
        <v>462</v>
      </c>
      <c r="G11" s="128" t="s">
        <v>715</v>
      </c>
      <c r="H11" s="128" t="s">
        <v>15</v>
      </c>
      <c r="I11" s="128" t="s">
        <v>586</v>
      </c>
      <c r="J11" s="128"/>
      <c r="K11" s="128" t="s">
        <v>16</v>
      </c>
      <c r="L11"/>
      <c r="M11"/>
      <c r="N11"/>
    </row>
    <row r="12" spans="1:14" ht="195" x14ac:dyDescent="0.25">
      <c r="A12" s="128" t="s">
        <v>539</v>
      </c>
      <c r="B12" s="128" t="s">
        <v>538</v>
      </c>
      <c r="C12" s="128" t="s">
        <v>538</v>
      </c>
      <c r="D12" s="128" t="s">
        <v>28</v>
      </c>
      <c r="E12" s="129"/>
      <c r="F12" s="128" t="s">
        <v>462</v>
      </c>
      <c r="G12" s="128" t="s">
        <v>817</v>
      </c>
      <c r="H12" s="128" t="s">
        <v>15</v>
      </c>
      <c r="I12" s="128" t="s">
        <v>586</v>
      </c>
      <c r="J12" s="128"/>
      <c r="K12" s="128" t="s">
        <v>16</v>
      </c>
      <c r="L12"/>
      <c r="M12"/>
      <c r="N12"/>
    </row>
    <row r="13" spans="1:14" ht="75" x14ac:dyDescent="0.25">
      <c r="A13" s="128" t="s">
        <v>212</v>
      </c>
      <c r="B13" s="128" t="s">
        <v>213</v>
      </c>
      <c r="C13" s="128" t="s">
        <v>213</v>
      </c>
      <c r="D13" s="128" t="s">
        <v>28</v>
      </c>
      <c r="E13" s="129"/>
      <c r="F13" s="128" t="s">
        <v>462</v>
      </c>
      <c r="G13" s="128" t="s">
        <v>718</v>
      </c>
      <c r="H13" s="128" t="s">
        <v>15</v>
      </c>
      <c r="I13" s="128" t="s">
        <v>586</v>
      </c>
      <c r="J13" s="128"/>
      <c r="K13" s="128" t="s">
        <v>16</v>
      </c>
      <c r="L13"/>
      <c r="M13"/>
      <c r="N13"/>
    </row>
    <row r="14" spans="1:14" ht="90" x14ac:dyDescent="0.25">
      <c r="A14" s="128" t="s">
        <v>301</v>
      </c>
      <c r="B14" s="128" t="s">
        <v>302</v>
      </c>
      <c r="C14" s="128" t="s">
        <v>302</v>
      </c>
      <c r="D14" s="128" t="s">
        <v>28</v>
      </c>
      <c r="E14" s="129"/>
      <c r="F14" s="128" t="s">
        <v>462</v>
      </c>
      <c r="G14" s="128" t="s">
        <v>777</v>
      </c>
      <c r="H14" s="128" t="s">
        <v>15</v>
      </c>
      <c r="I14" s="128" t="s">
        <v>586</v>
      </c>
      <c r="J14" s="128"/>
      <c r="K14" s="128" t="s">
        <v>16</v>
      </c>
      <c r="L14"/>
      <c r="M14"/>
      <c r="N14"/>
    </row>
    <row r="15" spans="1:14" ht="90" x14ac:dyDescent="0.25">
      <c r="A15" s="128" t="s">
        <v>214</v>
      </c>
      <c r="B15" s="128" t="s">
        <v>215</v>
      </c>
      <c r="C15" s="128" t="s">
        <v>215</v>
      </c>
      <c r="D15" s="128" t="s">
        <v>28</v>
      </c>
      <c r="E15" s="129"/>
      <c r="F15" s="128" t="s">
        <v>462</v>
      </c>
      <c r="G15" s="128" t="s">
        <v>719</v>
      </c>
      <c r="H15" s="128" t="s">
        <v>15</v>
      </c>
      <c r="I15" s="128" t="s">
        <v>586</v>
      </c>
      <c r="J15" s="128"/>
      <c r="K15" s="128" t="s">
        <v>16</v>
      </c>
      <c r="L15"/>
      <c r="M15"/>
      <c r="N15"/>
    </row>
    <row r="16" spans="1:14" ht="90" x14ac:dyDescent="0.25">
      <c r="A16" s="128" t="s">
        <v>216</v>
      </c>
      <c r="B16" s="128" t="s">
        <v>217</v>
      </c>
      <c r="C16" s="128" t="s">
        <v>217</v>
      </c>
      <c r="D16" s="128" t="s">
        <v>28</v>
      </c>
      <c r="E16" s="129"/>
      <c r="F16" s="128" t="s">
        <v>462</v>
      </c>
      <c r="G16" s="128" t="s">
        <v>720</v>
      </c>
      <c r="H16" s="128" t="s">
        <v>15</v>
      </c>
      <c r="I16" s="128" t="s">
        <v>586</v>
      </c>
      <c r="J16" s="128"/>
      <c r="K16" s="128" t="s">
        <v>16</v>
      </c>
      <c r="L16"/>
      <c r="M16"/>
      <c r="N16"/>
    </row>
    <row r="17" spans="1:14" ht="90" x14ac:dyDescent="0.25">
      <c r="A17" s="128" t="s">
        <v>218</v>
      </c>
      <c r="B17" s="128" t="s">
        <v>219</v>
      </c>
      <c r="C17" s="128" t="s">
        <v>219</v>
      </c>
      <c r="D17" s="128" t="s">
        <v>28</v>
      </c>
      <c r="E17" s="129"/>
      <c r="F17" s="128" t="s">
        <v>462</v>
      </c>
      <c r="G17" s="128" t="s">
        <v>721</v>
      </c>
      <c r="H17" s="128" t="s">
        <v>15</v>
      </c>
      <c r="I17" s="128" t="s">
        <v>586</v>
      </c>
      <c r="J17" s="128"/>
      <c r="K17" s="128" t="s">
        <v>16</v>
      </c>
      <c r="L17"/>
      <c r="M17"/>
      <c r="N17"/>
    </row>
    <row r="18" spans="1:14" ht="90" x14ac:dyDescent="0.25">
      <c r="A18" s="128" t="s">
        <v>210</v>
      </c>
      <c r="B18" s="128" t="s">
        <v>211</v>
      </c>
      <c r="C18" s="128" t="s">
        <v>211</v>
      </c>
      <c r="D18" s="128" t="s">
        <v>28</v>
      </c>
      <c r="E18" s="129"/>
      <c r="F18" s="128" t="s">
        <v>462</v>
      </c>
      <c r="G18" s="128" t="s">
        <v>717</v>
      </c>
      <c r="H18" s="128" t="s">
        <v>15</v>
      </c>
      <c r="I18" s="128" t="s">
        <v>586</v>
      </c>
      <c r="J18" s="128"/>
      <c r="K18" s="128" t="s">
        <v>16</v>
      </c>
      <c r="L18"/>
      <c r="M18"/>
      <c r="N18"/>
    </row>
    <row r="19" spans="1:14" ht="105" x14ac:dyDescent="0.25">
      <c r="A19" s="128" t="s">
        <v>674</v>
      </c>
      <c r="B19" s="128" t="s">
        <v>145</v>
      </c>
      <c r="C19" s="128" t="s">
        <v>145</v>
      </c>
      <c r="D19" s="128" t="s">
        <v>28</v>
      </c>
      <c r="E19" s="129"/>
      <c r="F19" s="128" t="s">
        <v>464</v>
      </c>
      <c r="G19" s="128" t="s">
        <v>675</v>
      </c>
      <c r="H19" s="128" t="s">
        <v>15</v>
      </c>
      <c r="I19" s="128" t="s">
        <v>586</v>
      </c>
      <c r="J19" s="128" t="s">
        <v>463</v>
      </c>
      <c r="K19" s="128" t="s">
        <v>16</v>
      </c>
      <c r="L19"/>
      <c r="M19"/>
      <c r="N19"/>
    </row>
    <row r="20" spans="1:14" ht="105" x14ac:dyDescent="0.25">
      <c r="A20" s="128" t="s">
        <v>458</v>
      </c>
      <c r="B20" s="128" t="s">
        <v>37</v>
      </c>
      <c r="C20" s="128" t="s">
        <v>37</v>
      </c>
      <c r="D20" s="128" t="s">
        <v>28</v>
      </c>
      <c r="E20" s="129"/>
      <c r="F20" s="128" t="s">
        <v>462</v>
      </c>
      <c r="G20" s="128" t="s">
        <v>591</v>
      </c>
      <c r="H20" s="128" t="s">
        <v>15</v>
      </c>
      <c r="I20" s="128" t="s">
        <v>586</v>
      </c>
      <c r="J20" s="128"/>
      <c r="K20" s="128" t="s">
        <v>16</v>
      </c>
      <c r="L20"/>
      <c r="M20"/>
      <c r="N20"/>
    </row>
    <row r="21" spans="1:14" ht="210" x14ac:dyDescent="0.25">
      <c r="A21" s="128" t="s">
        <v>561</v>
      </c>
      <c r="B21" s="128" t="s">
        <v>562</v>
      </c>
      <c r="C21" s="128" t="s">
        <v>562</v>
      </c>
      <c r="D21" s="128" t="s">
        <v>28</v>
      </c>
      <c r="E21" s="129"/>
      <c r="F21" s="128" t="s">
        <v>462</v>
      </c>
      <c r="G21" s="128" t="s">
        <v>845</v>
      </c>
      <c r="H21" s="128" t="s">
        <v>15</v>
      </c>
      <c r="I21" s="128" t="s">
        <v>586</v>
      </c>
      <c r="J21" s="128"/>
      <c r="K21" s="128" t="s">
        <v>16</v>
      </c>
      <c r="L21"/>
      <c r="M21"/>
      <c r="N21"/>
    </row>
    <row r="22" spans="1:14" ht="120" x14ac:dyDescent="0.25">
      <c r="A22" s="128" t="s">
        <v>425</v>
      </c>
      <c r="B22" s="128" t="s">
        <v>279</v>
      </c>
      <c r="C22" s="128" t="s">
        <v>279</v>
      </c>
      <c r="D22" s="128" t="s">
        <v>28</v>
      </c>
      <c r="E22" s="129"/>
      <c r="F22" s="128" t="s">
        <v>462</v>
      </c>
      <c r="G22" s="128" t="s">
        <v>759</v>
      </c>
      <c r="H22" s="128" t="s">
        <v>15</v>
      </c>
      <c r="I22" s="128" t="s">
        <v>586</v>
      </c>
      <c r="J22" s="128"/>
      <c r="K22" s="128" t="s">
        <v>16</v>
      </c>
      <c r="L22"/>
      <c r="M22"/>
      <c r="N22"/>
    </row>
    <row r="23" spans="1:14" ht="105" x14ac:dyDescent="0.25">
      <c r="A23" s="128" t="s">
        <v>426</v>
      </c>
      <c r="B23" s="128" t="s">
        <v>276</v>
      </c>
      <c r="C23" s="128" t="s">
        <v>276</v>
      </c>
      <c r="D23" s="128" t="s">
        <v>28</v>
      </c>
      <c r="E23" s="129"/>
      <c r="F23" s="128" t="s">
        <v>462</v>
      </c>
      <c r="G23" s="128" t="s">
        <v>757</v>
      </c>
      <c r="H23" s="128" t="s">
        <v>15</v>
      </c>
      <c r="I23" s="128" t="s">
        <v>586</v>
      </c>
      <c r="J23" s="128"/>
      <c r="K23" s="128" t="s">
        <v>16</v>
      </c>
      <c r="L23"/>
      <c r="M23"/>
      <c r="N23"/>
    </row>
    <row r="24" spans="1:14" ht="105" x14ac:dyDescent="0.25">
      <c r="A24" s="128" t="s">
        <v>457</v>
      </c>
      <c r="B24" s="128" t="s">
        <v>41</v>
      </c>
      <c r="C24" s="128" t="s">
        <v>41</v>
      </c>
      <c r="D24" s="128" t="s">
        <v>28</v>
      </c>
      <c r="E24" s="129"/>
      <c r="F24" s="128" t="s">
        <v>462</v>
      </c>
      <c r="G24" s="128" t="s">
        <v>595</v>
      </c>
      <c r="H24" s="128" t="s">
        <v>15</v>
      </c>
      <c r="I24" s="128" t="s">
        <v>586</v>
      </c>
      <c r="J24" s="128"/>
      <c r="K24" s="128" t="s">
        <v>16</v>
      </c>
      <c r="L24"/>
      <c r="M24"/>
      <c r="N24"/>
    </row>
    <row r="25" spans="1:14" ht="75" x14ac:dyDescent="0.25">
      <c r="A25" s="128" t="s">
        <v>760</v>
      </c>
      <c r="B25" s="128" t="s">
        <v>280</v>
      </c>
      <c r="C25" s="128" t="s">
        <v>280</v>
      </c>
      <c r="D25" s="128" t="s">
        <v>28</v>
      </c>
      <c r="E25" s="129"/>
      <c r="F25" s="128" t="s">
        <v>462</v>
      </c>
      <c r="G25" s="128" t="s">
        <v>761</v>
      </c>
      <c r="H25" s="128" t="s">
        <v>15</v>
      </c>
      <c r="I25" s="128" t="s">
        <v>586</v>
      </c>
      <c r="J25" s="128"/>
      <c r="K25" s="128" t="s">
        <v>16</v>
      </c>
      <c r="L25"/>
      <c r="M25"/>
      <c r="N25"/>
    </row>
    <row r="26" spans="1:14" ht="225" x14ac:dyDescent="0.25">
      <c r="A26" s="128" t="s">
        <v>424</v>
      </c>
      <c r="B26" s="128" t="s">
        <v>281</v>
      </c>
      <c r="C26" s="128" t="s">
        <v>281</v>
      </c>
      <c r="D26" s="128" t="s">
        <v>28</v>
      </c>
      <c r="E26" s="129"/>
      <c r="F26" s="128" t="s">
        <v>462</v>
      </c>
      <c r="G26" s="128" t="s">
        <v>762</v>
      </c>
      <c r="H26" s="128" t="s">
        <v>15</v>
      </c>
      <c r="I26" s="128" t="s">
        <v>586</v>
      </c>
      <c r="J26" s="128"/>
      <c r="K26" s="128" t="s">
        <v>16</v>
      </c>
      <c r="L26"/>
      <c r="M26"/>
      <c r="N26"/>
    </row>
    <row r="27" spans="1:14" ht="60" x14ac:dyDescent="0.25">
      <c r="A27" s="128" t="s">
        <v>297</v>
      </c>
      <c r="B27" s="128" t="s">
        <v>298</v>
      </c>
      <c r="C27" s="128" t="s">
        <v>298</v>
      </c>
      <c r="D27" s="128" t="s">
        <v>28</v>
      </c>
      <c r="E27" s="129"/>
      <c r="F27" s="128" t="s">
        <v>462</v>
      </c>
      <c r="G27" s="128"/>
      <c r="H27" s="128" t="s">
        <v>15</v>
      </c>
      <c r="I27" s="128" t="s">
        <v>586</v>
      </c>
      <c r="J27" s="128"/>
      <c r="K27" s="128" t="s">
        <v>16</v>
      </c>
      <c r="L27"/>
      <c r="M27"/>
      <c r="N27"/>
    </row>
    <row r="28" spans="1:14" ht="90" x14ac:dyDescent="0.25">
      <c r="A28" s="128" t="s">
        <v>35</v>
      </c>
      <c r="B28" s="128" t="s">
        <v>36</v>
      </c>
      <c r="C28" s="128" t="s">
        <v>36</v>
      </c>
      <c r="D28" s="128" t="s">
        <v>28</v>
      </c>
      <c r="E28" s="129"/>
      <c r="F28" s="128" t="s">
        <v>462</v>
      </c>
      <c r="G28" s="128" t="s">
        <v>590</v>
      </c>
      <c r="H28" s="128" t="s">
        <v>15</v>
      </c>
      <c r="I28" s="128" t="s">
        <v>586</v>
      </c>
      <c r="J28" s="128"/>
      <c r="K28" s="128" t="s">
        <v>16</v>
      </c>
      <c r="L28"/>
      <c r="M28"/>
      <c r="N28"/>
    </row>
    <row r="29" spans="1:14" ht="105" x14ac:dyDescent="0.25">
      <c r="A29" s="128" t="s">
        <v>42</v>
      </c>
      <c r="B29" s="128" t="s">
        <v>43</v>
      </c>
      <c r="C29" s="128" t="s">
        <v>43</v>
      </c>
      <c r="D29" s="128" t="s">
        <v>28</v>
      </c>
      <c r="E29" s="129"/>
      <c r="F29" s="128" t="s">
        <v>462</v>
      </c>
      <c r="G29" s="128" t="s">
        <v>596</v>
      </c>
      <c r="H29" s="128" t="s">
        <v>15</v>
      </c>
      <c r="I29" s="128" t="s">
        <v>586</v>
      </c>
      <c r="J29" s="128"/>
      <c r="K29" s="128" t="s">
        <v>16</v>
      </c>
      <c r="L29"/>
      <c r="M29"/>
      <c r="N29"/>
    </row>
    <row r="30" spans="1:14" ht="90" x14ac:dyDescent="0.25">
      <c r="A30" s="128" t="s">
        <v>32</v>
      </c>
      <c r="B30" s="128" t="s">
        <v>33</v>
      </c>
      <c r="C30" s="128" t="s">
        <v>33</v>
      </c>
      <c r="D30" s="128" t="s">
        <v>28</v>
      </c>
      <c r="E30" s="129"/>
      <c r="F30" s="128" t="s">
        <v>462</v>
      </c>
      <c r="G30" s="128" t="s">
        <v>588</v>
      </c>
      <c r="H30" s="128" t="s">
        <v>15</v>
      </c>
      <c r="I30" s="128" t="s">
        <v>586</v>
      </c>
      <c r="J30" s="128"/>
      <c r="K30" s="128" t="s">
        <v>16</v>
      </c>
      <c r="L30"/>
      <c r="M30"/>
      <c r="N30"/>
    </row>
    <row r="31" spans="1:14" ht="90" x14ac:dyDescent="0.25">
      <c r="A31" s="128" t="s">
        <v>450</v>
      </c>
      <c r="B31" s="128" t="s">
        <v>72</v>
      </c>
      <c r="C31" s="128" t="s">
        <v>72</v>
      </c>
      <c r="D31" s="128" t="s">
        <v>28</v>
      </c>
      <c r="E31" s="129"/>
      <c r="F31" s="128" t="s">
        <v>462</v>
      </c>
      <c r="G31" s="128" t="s">
        <v>618</v>
      </c>
      <c r="H31" s="128" t="s">
        <v>15</v>
      </c>
      <c r="I31" s="128" t="s">
        <v>586</v>
      </c>
      <c r="J31" s="128"/>
      <c r="K31" s="128" t="s">
        <v>16</v>
      </c>
      <c r="L31"/>
      <c r="M31"/>
      <c r="N31"/>
    </row>
    <row r="32" spans="1:14" ht="105" x14ac:dyDescent="0.25">
      <c r="A32" s="128" t="s">
        <v>763</v>
      </c>
      <c r="B32" s="128" t="s">
        <v>282</v>
      </c>
      <c r="C32" s="128" t="s">
        <v>282</v>
      </c>
      <c r="D32" s="128" t="s">
        <v>28</v>
      </c>
      <c r="E32" s="129"/>
      <c r="F32" s="128" t="s">
        <v>462</v>
      </c>
      <c r="G32" s="128" t="s">
        <v>764</v>
      </c>
      <c r="H32" s="128" t="s">
        <v>15</v>
      </c>
      <c r="I32" s="128" t="s">
        <v>586</v>
      </c>
      <c r="J32" s="128"/>
      <c r="K32" s="128" t="s">
        <v>16</v>
      </c>
      <c r="L32"/>
      <c r="M32"/>
      <c r="N32"/>
    </row>
    <row r="33" spans="1:14" ht="90" x14ac:dyDescent="0.25">
      <c r="A33" s="128" t="s">
        <v>619</v>
      </c>
      <c r="B33" s="128" t="s">
        <v>569</v>
      </c>
      <c r="C33" s="128" t="s">
        <v>569</v>
      </c>
      <c r="D33" s="128" t="s">
        <v>28</v>
      </c>
      <c r="E33" s="129"/>
      <c r="F33" s="128" t="s">
        <v>462</v>
      </c>
      <c r="G33" s="128" t="s">
        <v>620</v>
      </c>
      <c r="H33" s="128" t="s">
        <v>15</v>
      </c>
      <c r="I33" s="128" t="s">
        <v>586</v>
      </c>
      <c r="J33" s="128"/>
      <c r="K33" s="128" t="s">
        <v>16</v>
      </c>
      <c r="L33"/>
      <c r="M33"/>
      <c r="N33"/>
    </row>
    <row r="34" spans="1:14" ht="195" x14ac:dyDescent="0.25">
      <c r="A34" s="128" t="s">
        <v>563</v>
      </c>
      <c r="B34" s="128" t="s">
        <v>564</v>
      </c>
      <c r="C34" s="128" t="s">
        <v>564</v>
      </c>
      <c r="D34" s="128" t="s">
        <v>28</v>
      </c>
      <c r="E34" s="129"/>
      <c r="F34" s="128" t="s">
        <v>462</v>
      </c>
      <c r="G34" s="128" t="s">
        <v>846</v>
      </c>
      <c r="H34" s="128" t="s">
        <v>15</v>
      </c>
      <c r="I34" s="128" t="s">
        <v>586</v>
      </c>
      <c r="J34" s="128"/>
      <c r="K34" s="128" t="s">
        <v>16</v>
      </c>
      <c r="L34"/>
      <c r="M34"/>
      <c r="N34"/>
    </row>
    <row r="35" spans="1:14" ht="195" x14ac:dyDescent="0.25">
      <c r="A35" s="128" t="s">
        <v>537</v>
      </c>
      <c r="B35" s="128" t="s">
        <v>536</v>
      </c>
      <c r="C35" s="128" t="s">
        <v>536</v>
      </c>
      <c r="D35" s="128" t="s">
        <v>28</v>
      </c>
      <c r="E35" s="129"/>
      <c r="F35" s="128" t="s">
        <v>462</v>
      </c>
      <c r="G35" s="128" t="s">
        <v>818</v>
      </c>
      <c r="H35" s="128" t="s">
        <v>15</v>
      </c>
      <c r="I35" s="128" t="s">
        <v>586</v>
      </c>
      <c r="J35" s="128"/>
      <c r="K35" s="128" t="s">
        <v>16</v>
      </c>
      <c r="L35"/>
      <c r="M35"/>
      <c r="N35"/>
    </row>
    <row r="36" spans="1:14" ht="75" x14ac:dyDescent="0.25">
      <c r="A36" s="128" t="s">
        <v>146</v>
      </c>
      <c r="B36" s="128" t="s">
        <v>147</v>
      </c>
      <c r="C36" s="128" t="s">
        <v>147</v>
      </c>
      <c r="D36" s="128" t="s">
        <v>28</v>
      </c>
      <c r="E36" s="129"/>
      <c r="F36" s="128" t="s">
        <v>464</v>
      </c>
      <c r="G36" s="128" t="s">
        <v>676</v>
      </c>
      <c r="H36" s="128" t="s">
        <v>15</v>
      </c>
      <c r="I36" s="128" t="s">
        <v>586</v>
      </c>
      <c r="J36" s="128" t="s">
        <v>463</v>
      </c>
      <c r="K36" s="128" t="s">
        <v>16</v>
      </c>
      <c r="L36"/>
      <c r="M36"/>
      <c r="N36"/>
    </row>
    <row r="37" spans="1:14" ht="90" x14ac:dyDescent="0.25">
      <c r="A37" s="128" t="s">
        <v>68</v>
      </c>
      <c r="B37" s="128" t="s">
        <v>69</v>
      </c>
      <c r="C37" s="128" t="s">
        <v>69</v>
      </c>
      <c r="D37" s="128" t="s">
        <v>28</v>
      </c>
      <c r="E37" s="129"/>
      <c r="F37" s="128" t="s">
        <v>466</v>
      </c>
      <c r="G37" s="128" t="s">
        <v>615</v>
      </c>
      <c r="H37" s="128" t="s">
        <v>15</v>
      </c>
      <c r="I37" s="128" t="s">
        <v>586</v>
      </c>
      <c r="J37" s="128" t="s">
        <v>463</v>
      </c>
      <c r="K37" s="128" t="s">
        <v>16</v>
      </c>
      <c r="L37"/>
      <c r="M37"/>
      <c r="N37"/>
    </row>
    <row r="38" spans="1:14" ht="90" x14ac:dyDescent="0.25">
      <c r="A38" s="128" t="s">
        <v>220</v>
      </c>
      <c r="B38" s="128" t="s">
        <v>221</v>
      </c>
      <c r="C38" s="128" t="s">
        <v>221</v>
      </c>
      <c r="D38" s="128" t="s">
        <v>28</v>
      </c>
      <c r="E38" s="129"/>
      <c r="F38" s="128" t="s">
        <v>462</v>
      </c>
      <c r="G38" s="128" t="s">
        <v>722</v>
      </c>
      <c r="H38" s="128" t="s">
        <v>15</v>
      </c>
      <c r="I38" s="128" t="s">
        <v>586</v>
      </c>
      <c r="J38" s="128"/>
      <c r="K38" s="128" t="s">
        <v>16</v>
      </c>
      <c r="L38"/>
      <c r="M38"/>
      <c r="N38"/>
    </row>
    <row r="39" spans="1:14" ht="105" x14ac:dyDescent="0.25">
      <c r="A39" s="128" t="s">
        <v>283</v>
      </c>
      <c r="B39" s="128" t="s">
        <v>284</v>
      </c>
      <c r="C39" s="128" t="s">
        <v>284</v>
      </c>
      <c r="D39" s="128" t="s">
        <v>28</v>
      </c>
      <c r="E39" s="129"/>
      <c r="F39" s="128" t="s">
        <v>462</v>
      </c>
      <c r="G39" s="128" t="s">
        <v>765</v>
      </c>
      <c r="H39" s="128" t="s">
        <v>15</v>
      </c>
      <c r="I39" s="128" t="s">
        <v>586</v>
      </c>
      <c r="J39" s="128"/>
      <c r="K39" s="128" t="s">
        <v>16</v>
      </c>
      <c r="L39"/>
      <c r="M39"/>
      <c r="N39"/>
    </row>
    <row r="40" spans="1:14" ht="90" x14ac:dyDescent="0.25">
      <c r="A40" s="128" t="s">
        <v>452</v>
      </c>
      <c r="B40" s="128" t="s">
        <v>52</v>
      </c>
      <c r="C40" s="128" t="s">
        <v>52</v>
      </c>
      <c r="D40" s="128" t="s">
        <v>28</v>
      </c>
      <c r="E40" s="129"/>
      <c r="F40" s="128" t="s">
        <v>462</v>
      </c>
      <c r="G40" s="128" t="s">
        <v>603</v>
      </c>
      <c r="H40" s="128" t="s">
        <v>15</v>
      </c>
      <c r="I40" s="128" t="s">
        <v>586</v>
      </c>
      <c r="J40" s="128"/>
      <c r="K40" s="128" t="s">
        <v>16</v>
      </c>
      <c r="L40"/>
      <c r="M40"/>
      <c r="N40"/>
    </row>
    <row r="41" spans="1:14" ht="90" x14ac:dyDescent="0.25">
      <c r="A41" s="128" t="s">
        <v>53</v>
      </c>
      <c r="B41" s="128" t="s">
        <v>54</v>
      </c>
      <c r="C41" s="128" t="s">
        <v>54</v>
      </c>
      <c r="D41" s="128" t="s">
        <v>28</v>
      </c>
      <c r="E41" s="129"/>
      <c r="F41" s="128" t="s">
        <v>462</v>
      </c>
      <c r="G41" s="128" t="s">
        <v>604</v>
      </c>
      <c r="H41" s="128" t="s">
        <v>15</v>
      </c>
      <c r="I41" s="128" t="s">
        <v>586</v>
      </c>
      <c r="J41" s="128"/>
      <c r="K41" s="128" t="s">
        <v>16</v>
      </c>
      <c r="L41"/>
      <c r="M41"/>
      <c r="N41"/>
    </row>
    <row r="42" spans="1:14" ht="90" x14ac:dyDescent="0.25">
      <c r="A42" s="128" t="s">
        <v>667</v>
      </c>
      <c r="B42" s="128" t="s">
        <v>668</v>
      </c>
      <c r="C42" s="128" t="s">
        <v>668</v>
      </c>
      <c r="D42" s="128" t="s">
        <v>28</v>
      </c>
      <c r="E42" s="129"/>
      <c r="F42" s="128" t="s">
        <v>462</v>
      </c>
      <c r="G42" s="128" t="s">
        <v>669</v>
      </c>
      <c r="H42" s="128" t="s">
        <v>15</v>
      </c>
      <c r="I42" s="128" t="s">
        <v>586</v>
      </c>
      <c r="J42" s="128"/>
      <c r="K42" s="128" t="s">
        <v>16</v>
      </c>
      <c r="L42"/>
      <c r="M42"/>
      <c r="N42"/>
    </row>
    <row r="43" spans="1:14" ht="105" x14ac:dyDescent="0.25">
      <c r="A43" s="128" t="s">
        <v>55</v>
      </c>
      <c r="B43" s="128" t="s">
        <v>56</v>
      </c>
      <c r="C43" s="128" t="s">
        <v>56</v>
      </c>
      <c r="D43" s="128" t="s">
        <v>28</v>
      </c>
      <c r="E43" s="129"/>
      <c r="F43" s="128" t="s">
        <v>462</v>
      </c>
      <c r="G43" s="128" t="s">
        <v>605</v>
      </c>
      <c r="H43" s="128" t="s">
        <v>15</v>
      </c>
      <c r="I43" s="128" t="s">
        <v>586</v>
      </c>
      <c r="J43" s="128"/>
      <c r="K43" s="128" t="s">
        <v>16</v>
      </c>
      <c r="L43"/>
      <c r="M43"/>
      <c r="N43"/>
    </row>
    <row r="44" spans="1:14" ht="75" x14ac:dyDescent="0.25">
      <c r="A44" s="128" t="s">
        <v>148</v>
      </c>
      <c r="B44" s="128" t="s">
        <v>149</v>
      </c>
      <c r="C44" s="128" t="s">
        <v>149</v>
      </c>
      <c r="D44" s="128" t="s">
        <v>28</v>
      </c>
      <c r="E44" s="129"/>
      <c r="F44" s="128" t="s">
        <v>464</v>
      </c>
      <c r="G44" s="128" t="s">
        <v>677</v>
      </c>
      <c r="H44" s="128" t="s">
        <v>15</v>
      </c>
      <c r="I44" s="128" t="s">
        <v>586</v>
      </c>
      <c r="J44" s="128" t="s">
        <v>463</v>
      </c>
      <c r="K44" s="128" t="s">
        <v>16</v>
      </c>
      <c r="L44"/>
      <c r="M44"/>
      <c r="N44"/>
    </row>
    <row r="45" spans="1:14" ht="75" x14ac:dyDescent="0.25">
      <c r="A45" s="128" t="s">
        <v>545</v>
      </c>
      <c r="B45" s="128" t="s">
        <v>57</v>
      </c>
      <c r="C45" s="128" t="s">
        <v>57</v>
      </c>
      <c r="D45" s="128" t="s">
        <v>28</v>
      </c>
      <c r="E45" s="129"/>
      <c r="F45" s="128" t="s">
        <v>462</v>
      </c>
      <c r="G45" s="128" t="s">
        <v>606</v>
      </c>
      <c r="H45" s="128" t="s">
        <v>15</v>
      </c>
      <c r="I45" s="128" t="s">
        <v>586</v>
      </c>
      <c r="J45" s="128"/>
      <c r="K45" s="128" t="s">
        <v>16</v>
      </c>
      <c r="L45"/>
      <c r="M45"/>
      <c r="N45"/>
    </row>
    <row r="46" spans="1:14" ht="210" x14ac:dyDescent="0.25">
      <c r="A46" s="128" t="s">
        <v>535</v>
      </c>
      <c r="B46" s="128" t="s">
        <v>534</v>
      </c>
      <c r="C46" s="128" t="s">
        <v>534</v>
      </c>
      <c r="D46" s="128" t="s">
        <v>28</v>
      </c>
      <c r="E46" s="129"/>
      <c r="F46" s="128" t="s">
        <v>462</v>
      </c>
      <c r="G46" s="128" t="s">
        <v>819</v>
      </c>
      <c r="H46" s="128" t="s">
        <v>15</v>
      </c>
      <c r="I46" s="128" t="s">
        <v>586</v>
      </c>
      <c r="J46" s="128"/>
      <c r="K46" s="128" t="s">
        <v>16</v>
      </c>
      <c r="L46"/>
      <c r="M46"/>
      <c r="N46"/>
    </row>
    <row r="47" spans="1:14" ht="90" x14ac:dyDescent="0.25">
      <c r="A47" s="128" t="s">
        <v>58</v>
      </c>
      <c r="B47" s="128" t="s">
        <v>59</v>
      </c>
      <c r="C47" s="128" t="s">
        <v>59</v>
      </c>
      <c r="D47" s="128" t="s">
        <v>28</v>
      </c>
      <c r="E47" s="129"/>
      <c r="F47" s="128" t="s">
        <v>462</v>
      </c>
      <c r="G47" s="128" t="s">
        <v>607</v>
      </c>
      <c r="H47" s="128" t="s">
        <v>15</v>
      </c>
      <c r="I47" s="128" t="s">
        <v>586</v>
      </c>
      <c r="J47" s="128"/>
      <c r="K47" s="128" t="s">
        <v>16</v>
      </c>
      <c r="L47"/>
      <c r="M47"/>
      <c r="N47"/>
    </row>
    <row r="48" spans="1:14" ht="75" x14ac:dyDescent="0.25">
      <c r="A48" s="128" t="s">
        <v>222</v>
      </c>
      <c r="B48" s="128" t="s">
        <v>223</v>
      </c>
      <c r="C48" s="128" t="s">
        <v>223</v>
      </c>
      <c r="D48" s="128" t="s">
        <v>28</v>
      </c>
      <c r="E48" s="129"/>
      <c r="F48" s="128" t="s">
        <v>462</v>
      </c>
      <c r="G48" s="128" t="s">
        <v>723</v>
      </c>
      <c r="H48" s="128" t="s">
        <v>15</v>
      </c>
      <c r="I48" s="128" t="s">
        <v>586</v>
      </c>
      <c r="J48" s="128"/>
      <c r="K48" s="128" t="s">
        <v>16</v>
      </c>
      <c r="L48"/>
      <c r="M48"/>
      <c r="N48"/>
    </row>
    <row r="49" spans="1:14" ht="90" x14ac:dyDescent="0.25">
      <c r="A49" s="128" t="s">
        <v>208</v>
      </c>
      <c r="B49" s="128" t="s">
        <v>209</v>
      </c>
      <c r="C49" s="128" t="s">
        <v>209</v>
      </c>
      <c r="D49" s="128" t="s">
        <v>28</v>
      </c>
      <c r="E49" s="129"/>
      <c r="F49" s="128" t="s">
        <v>462</v>
      </c>
      <c r="G49" s="128" t="s">
        <v>716</v>
      </c>
      <c r="H49" s="128" t="s">
        <v>15</v>
      </c>
      <c r="I49" s="128" t="s">
        <v>586</v>
      </c>
      <c r="J49" s="128"/>
      <c r="K49" s="128" t="s">
        <v>16</v>
      </c>
      <c r="L49"/>
      <c r="M49"/>
      <c r="N49"/>
    </row>
    <row r="50" spans="1:14" ht="105" x14ac:dyDescent="0.25">
      <c r="A50" s="128" t="s">
        <v>609</v>
      </c>
      <c r="B50" s="128" t="s">
        <v>62</v>
      </c>
      <c r="C50" s="128" t="s">
        <v>62</v>
      </c>
      <c r="D50" s="128" t="s">
        <v>28</v>
      </c>
      <c r="E50" s="129"/>
      <c r="F50" s="128" t="s">
        <v>462</v>
      </c>
      <c r="G50" s="128" t="s">
        <v>610</v>
      </c>
      <c r="H50" s="128" t="s">
        <v>15</v>
      </c>
      <c r="I50" s="128" t="s">
        <v>586</v>
      </c>
      <c r="J50" s="128"/>
      <c r="K50" s="128" t="s">
        <v>16</v>
      </c>
      <c r="L50"/>
      <c r="M50"/>
      <c r="N50"/>
    </row>
    <row r="51" spans="1:14" ht="90" x14ac:dyDescent="0.25">
      <c r="A51" s="128" t="s">
        <v>60</v>
      </c>
      <c r="B51" s="128" t="s">
        <v>61</v>
      </c>
      <c r="C51" s="128" t="s">
        <v>61</v>
      </c>
      <c r="D51" s="128" t="s">
        <v>28</v>
      </c>
      <c r="E51" s="129"/>
      <c r="F51" s="128" t="s">
        <v>462</v>
      </c>
      <c r="G51" s="128" t="s">
        <v>608</v>
      </c>
      <c r="H51" s="128" t="s">
        <v>15</v>
      </c>
      <c r="I51" s="128" t="s">
        <v>586</v>
      </c>
      <c r="J51" s="128"/>
      <c r="K51" s="128" t="s">
        <v>16</v>
      </c>
      <c r="L51"/>
      <c r="M51"/>
      <c r="N51"/>
    </row>
    <row r="52" spans="1:14" ht="150" x14ac:dyDescent="0.25">
      <c r="A52" s="128" t="s">
        <v>195</v>
      </c>
      <c r="B52" s="128" t="s">
        <v>196</v>
      </c>
      <c r="C52" s="128" t="s">
        <v>196</v>
      </c>
      <c r="D52" s="128" t="s">
        <v>28</v>
      </c>
      <c r="E52" s="129"/>
      <c r="F52" s="128" t="s">
        <v>462</v>
      </c>
      <c r="G52" s="128" t="s">
        <v>708</v>
      </c>
      <c r="H52" s="128" t="s">
        <v>15</v>
      </c>
      <c r="I52" s="128" t="s">
        <v>586</v>
      </c>
      <c r="J52" s="128"/>
      <c r="K52" s="128" t="s">
        <v>16</v>
      </c>
      <c r="L52"/>
      <c r="M52"/>
      <c r="N52"/>
    </row>
    <row r="53" spans="1:14" ht="105" x14ac:dyDescent="0.25">
      <c r="A53" s="128" t="s">
        <v>63</v>
      </c>
      <c r="B53" s="128" t="s">
        <v>64</v>
      </c>
      <c r="C53" s="128" t="s">
        <v>64</v>
      </c>
      <c r="D53" s="128" t="s">
        <v>28</v>
      </c>
      <c r="E53" s="129"/>
      <c r="F53" s="128" t="s">
        <v>462</v>
      </c>
      <c r="G53" s="128" t="s">
        <v>611</v>
      </c>
      <c r="H53" s="128" t="s">
        <v>15</v>
      </c>
      <c r="I53" s="128" t="s">
        <v>586</v>
      </c>
      <c r="J53" s="128"/>
      <c r="K53" s="128" t="s">
        <v>16</v>
      </c>
      <c r="L53"/>
      <c r="M53"/>
      <c r="N53"/>
    </row>
    <row r="54" spans="1:14" ht="75" x14ac:dyDescent="0.25">
      <c r="A54" s="128" t="s">
        <v>319</v>
      </c>
      <c r="B54" s="128" t="s">
        <v>320</v>
      </c>
      <c r="C54" s="128" t="s">
        <v>320</v>
      </c>
      <c r="D54" s="128" t="s">
        <v>28</v>
      </c>
      <c r="E54" s="129"/>
      <c r="F54" s="128" t="s">
        <v>462</v>
      </c>
      <c r="G54" s="128" t="s">
        <v>789</v>
      </c>
      <c r="H54" s="128" t="s">
        <v>15</v>
      </c>
      <c r="I54" s="128" t="s">
        <v>586</v>
      </c>
      <c r="J54" s="128"/>
      <c r="K54" s="128" t="s">
        <v>16</v>
      </c>
      <c r="L54"/>
      <c r="M54"/>
      <c r="N54"/>
    </row>
    <row r="55" spans="1:14" ht="60" x14ac:dyDescent="0.25">
      <c r="A55" s="128" t="s">
        <v>321</v>
      </c>
      <c r="B55" s="128" t="s">
        <v>322</v>
      </c>
      <c r="C55" s="128" t="s">
        <v>322</v>
      </c>
      <c r="D55" s="128" t="s">
        <v>28</v>
      </c>
      <c r="E55" s="129"/>
      <c r="F55" s="128" t="s">
        <v>462</v>
      </c>
      <c r="G55" s="128"/>
      <c r="H55" s="128" t="s">
        <v>15</v>
      </c>
      <c r="I55" s="128" t="s">
        <v>586</v>
      </c>
      <c r="J55" s="128"/>
      <c r="K55" s="128" t="s">
        <v>16</v>
      </c>
      <c r="L55"/>
      <c r="M55"/>
      <c r="N55"/>
    </row>
    <row r="56" spans="1:14" ht="150" x14ac:dyDescent="0.25">
      <c r="A56" s="128" t="s">
        <v>533</v>
      </c>
      <c r="B56" s="128" t="s">
        <v>532</v>
      </c>
      <c r="C56" s="128" t="s">
        <v>532</v>
      </c>
      <c r="D56" s="128" t="s">
        <v>28</v>
      </c>
      <c r="E56" s="129"/>
      <c r="F56" s="128" t="s">
        <v>462</v>
      </c>
      <c r="G56" s="128" t="s">
        <v>799</v>
      </c>
      <c r="H56" s="128" t="s">
        <v>15</v>
      </c>
      <c r="I56" s="128" t="s">
        <v>586</v>
      </c>
      <c r="J56" s="128"/>
      <c r="K56" s="128" t="s">
        <v>16</v>
      </c>
      <c r="L56"/>
      <c r="M56"/>
      <c r="N56"/>
    </row>
    <row r="57" spans="1:14" ht="90" x14ac:dyDescent="0.25">
      <c r="A57" s="128" t="s">
        <v>867</v>
      </c>
      <c r="B57" s="128" t="s">
        <v>868</v>
      </c>
      <c r="C57" s="128" t="s">
        <v>868</v>
      </c>
      <c r="D57" s="128" t="s">
        <v>28</v>
      </c>
      <c r="E57" s="129"/>
      <c r="F57" s="128" t="s">
        <v>462</v>
      </c>
      <c r="G57" s="128" t="s">
        <v>869</v>
      </c>
      <c r="H57" s="128" t="s">
        <v>15</v>
      </c>
      <c r="I57" s="128" t="s">
        <v>586</v>
      </c>
      <c r="J57" s="128"/>
      <c r="K57" s="128" t="s">
        <v>16</v>
      </c>
      <c r="L57"/>
      <c r="M57"/>
      <c r="N57"/>
    </row>
    <row r="58" spans="1:14" ht="90" x14ac:dyDescent="0.25">
      <c r="A58" s="128" t="s">
        <v>546</v>
      </c>
      <c r="B58" s="128" t="s">
        <v>180</v>
      </c>
      <c r="C58" s="128" t="s">
        <v>180</v>
      </c>
      <c r="D58" s="128" t="s">
        <v>28</v>
      </c>
      <c r="E58" s="129"/>
      <c r="F58" s="128" t="s">
        <v>464</v>
      </c>
      <c r="G58" s="128" t="s">
        <v>697</v>
      </c>
      <c r="H58" s="128" t="s">
        <v>15</v>
      </c>
      <c r="I58" s="128" t="s">
        <v>586</v>
      </c>
      <c r="J58" s="128" t="s">
        <v>463</v>
      </c>
      <c r="K58" s="128" t="s">
        <v>16</v>
      </c>
      <c r="L58"/>
      <c r="M58"/>
      <c r="N58"/>
    </row>
    <row r="59" spans="1:14" ht="195" x14ac:dyDescent="0.25">
      <c r="A59" s="128" t="s">
        <v>531</v>
      </c>
      <c r="B59" s="128" t="s">
        <v>530</v>
      </c>
      <c r="C59" s="128" t="s">
        <v>530</v>
      </c>
      <c r="D59" s="128" t="s">
        <v>28</v>
      </c>
      <c r="E59" s="129"/>
      <c r="F59" s="128" t="s">
        <v>462</v>
      </c>
      <c r="G59" s="128" t="s">
        <v>820</v>
      </c>
      <c r="H59" s="128" t="s">
        <v>15</v>
      </c>
      <c r="I59" s="128" t="s">
        <v>586</v>
      </c>
      <c r="J59" s="128"/>
      <c r="K59" s="128" t="s">
        <v>16</v>
      </c>
      <c r="L59"/>
      <c r="M59"/>
      <c r="N59"/>
    </row>
    <row r="60" spans="1:14" ht="90" x14ac:dyDescent="0.25">
      <c r="A60" s="128" t="s">
        <v>274</v>
      </c>
      <c r="B60" s="128" t="s">
        <v>275</v>
      </c>
      <c r="C60" s="128" t="s">
        <v>275</v>
      </c>
      <c r="D60" s="128" t="s">
        <v>28</v>
      </c>
      <c r="E60" s="129"/>
      <c r="F60" s="128" t="s">
        <v>462</v>
      </c>
      <c r="G60" s="128" t="s">
        <v>756</v>
      </c>
      <c r="H60" s="128" t="s">
        <v>15</v>
      </c>
      <c r="I60" s="128" t="s">
        <v>586</v>
      </c>
      <c r="J60" s="128"/>
      <c r="K60" s="128" t="s">
        <v>16</v>
      </c>
      <c r="L60"/>
      <c r="M60"/>
      <c r="N60"/>
    </row>
    <row r="61" spans="1:14" ht="210" x14ac:dyDescent="0.25">
      <c r="A61" s="128" t="s">
        <v>821</v>
      </c>
      <c r="B61" s="128" t="s">
        <v>529</v>
      </c>
      <c r="C61" s="128" t="s">
        <v>529</v>
      </c>
      <c r="D61" s="128" t="s">
        <v>28</v>
      </c>
      <c r="E61" s="129"/>
      <c r="F61" s="128" t="s">
        <v>462</v>
      </c>
      <c r="G61" s="128" t="s">
        <v>822</v>
      </c>
      <c r="H61" s="128" t="s">
        <v>15</v>
      </c>
      <c r="I61" s="128" t="s">
        <v>586</v>
      </c>
      <c r="J61" s="128"/>
      <c r="K61" s="128" t="s">
        <v>16</v>
      </c>
      <c r="L61"/>
      <c r="M61"/>
      <c r="N61"/>
    </row>
    <row r="62" spans="1:14" ht="90" x14ac:dyDescent="0.25">
      <c r="A62" s="128" t="s">
        <v>613</v>
      </c>
      <c r="B62" s="128" t="s">
        <v>67</v>
      </c>
      <c r="C62" s="128" t="s">
        <v>67</v>
      </c>
      <c r="D62" s="128" t="s">
        <v>28</v>
      </c>
      <c r="E62" s="129"/>
      <c r="F62" s="128" t="s">
        <v>462</v>
      </c>
      <c r="G62" s="128" t="s">
        <v>614</v>
      </c>
      <c r="H62" s="128" t="s">
        <v>15</v>
      </c>
      <c r="I62" s="128" t="s">
        <v>586</v>
      </c>
      <c r="J62" s="128"/>
      <c r="K62" s="128" t="s">
        <v>16</v>
      </c>
      <c r="L62"/>
      <c r="M62"/>
      <c r="N62"/>
    </row>
    <row r="63" spans="1:14" ht="90" x14ac:dyDescent="0.25">
      <c r="A63" s="128" t="s">
        <v>299</v>
      </c>
      <c r="B63" s="128" t="s">
        <v>300</v>
      </c>
      <c r="C63" s="128" t="s">
        <v>300</v>
      </c>
      <c r="D63" s="128" t="s">
        <v>28</v>
      </c>
      <c r="E63" s="129"/>
      <c r="F63" s="128" t="s">
        <v>462</v>
      </c>
      <c r="G63" s="128" t="s">
        <v>776</v>
      </c>
      <c r="H63" s="128" t="s">
        <v>15</v>
      </c>
      <c r="I63" s="128" t="s">
        <v>586</v>
      </c>
      <c r="J63" s="128"/>
      <c r="K63" s="128" t="s">
        <v>16</v>
      </c>
      <c r="L63"/>
      <c r="M63"/>
      <c r="N63"/>
    </row>
    <row r="64" spans="1:14" ht="75" x14ac:dyDescent="0.25">
      <c r="A64" s="128" t="s">
        <v>671</v>
      </c>
      <c r="B64" s="128" t="s">
        <v>672</v>
      </c>
      <c r="C64" s="128" t="s">
        <v>672</v>
      </c>
      <c r="D64" s="128" t="s">
        <v>28</v>
      </c>
      <c r="E64" s="129"/>
      <c r="F64" s="128" t="s">
        <v>462</v>
      </c>
      <c r="G64" s="128" t="s">
        <v>673</v>
      </c>
      <c r="H64" s="128" t="s">
        <v>15</v>
      </c>
      <c r="I64" s="128" t="s">
        <v>586</v>
      </c>
      <c r="J64" s="128"/>
      <c r="K64" s="128" t="s">
        <v>16</v>
      </c>
      <c r="L64"/>
      <c r="M64"/>
      <c r="N64"/>
    </row>
    <row r="65" spans="1:14" ht="180" x14ac:dyDescent="0.25">
      <c r="A65" s="128" t="s">
        <v>528</v>
      </c>
      <c r="B65" s="128" t="s">
        <v>527</v>
      </c>
      <c r="C65" s="128" t="s">
        <v>527</v>
      </c>
      <c r="D65" s="128" t="s">
        <v>28</v>
      </c>
      <c r="E65" s="129"/>
      <c r="F65" s="128" t="s">
        <v>466</v>
      </c>
      <c r="G65" s="128" t="s">
        <v>807</v>
      </c>
      <c r="H65" s="128" t="s">
        <v>15</v>
      </c>
      <c r="I65" s="128" t="s">
        <v>586</v>
      </c>
      <c r="J65" s="128" t="s">
        <v>463</v>
      </c>
      <c r="K65" s="128" t="s">
        <v>16</v>
      </c>
      <c r="L65"/>
      <c r="M65"/>
      <c r="N65"/>
    </row>
    <row r="66" spans="1:14" ht="90" x14ac:dyDescent="0.25">
      <c r="A66" s="128" t="s">
        <v>454</v>
      </c>
      <c r="B66" s="128" t="s">
        <v>50</v>
      </c>
      <c r="C66" s="128" t="s">
        <v>50</v>
      </c>
      <c r="D66" s="128" t="s">
        <v>28</v>
      </c>
      <c r="E66" s="129"/>
      <c r="F66" s="128" t="s">
        <v>462</v>
      </c>
      <c r="G66" s="128" t="s">
        <v>601</v>
      </c>
      <c r="H66" s="128" t="s">
        <v>15</v>
      </c>
      <c r="I66" s="128" t="s">
        <v>586</v>
      </c>
      <c r="J66" s="128"/>
      <c r="K66" s="128" t="s">
        <v>16</v>
      </c>
      <c r="L66"/>
      <c r="M66"/>
      <c r="N66"/>
    </row>
    <row r="67" spans="1:14" ht="90" x14ac:dyDescent="0.25">
      <c r="A67" s="128" t="s">
        <v>65</v>
      </c>
      <c r="B67" s="128" t="s">
        <v>66</v>
      </c>
      <c r="C67" s="128" t="s">
        <v>66</v>
      </c>
      <c r="D67" s="128" t="s">
        <v>28</v>
      </c>
      <c r="E67" s="129"/>
      <c r="F67" s="128" t="s">
        <v>462</v>
      </c>
      <c r="G67" s="128" t="s">
        <v>612</v>
      </c>
      <c r="H67" s="128" t="s">
        <v>15</v>
      </c>
      <c r="I67" s="128" t="s">
        <v>586</v>
      </c>
      <c r="J67" s="128"/>
      <c r="K67" s="128" t="s">
        <v>16</v>
      </c>
      <c r="L67"/>
      <c r="M67"/>
      <c r="N67"/>
    </row>
    <row r="68" spans="1:14" ht="75" x14ac:dyDescent="0.25">
      <c r="A68" s="128" t="s">
        <v>150</v>
      </c>
      <c r="B68" s="128" t="s">
        <v>151</v>
      </c>
      <c r="C68" s="128" t="s">
        <v>151</v>
      </c>
      <c r="D68" s="128" t="s">
        <v>28</v>
      </c>
      <c r="E68" s="129"/>
      <c r="F68" s="128" t="s">
        <v>464</v>
      </c>
      <c r="G68" s="128" t="s">
        <v>678</v>
      </c>
      <c r="H68" s="128" t="s">
        <v>15</v>
      </c>
      <c r="I68" s="128" t="s">
        <v>586</v>
      </c>
      <c r="J68" s="128" t="s">
        <v>463</v>
      </c>
      <c r="K68" s="128" t="s">
        <v>16</v>
      </c>
      <c r="L68"/>
      <c r="M68"/>
      <c r="N68"/>
    </row>
    <row r="69" spans="1:14" ht="90" x14ac:dyDescent="0.25">
      <c r="A69" s="128" t="s">
        <v>547</v>
      </c>
      <c r="B69" s="128" t="s">
        <v>71</v>
      </c>
      <c r="C69" s="128" t="s">
        <v>71</v>
      </c>
      <c r="D69" s="128" t="s">
        <v>28</v>
      </c>
      <c r="E69" s="129"/>
      <c r="F69" s="128" t="s">
        <v>466</v>
      </c>
      <c r="G69" s="128" t="s">
        <v>617</v>
      </c>
      <c r="H69" s="128" t="s">
        <v>15</v>
      </c>
      <c r="I69" s="128" t="s">
        <v>586</v>
      </c>
      <c r="J69" s="128" t="s">
        <v>463</v>
      </c>
      <c r="K69" s="128" t="s">
        <v>16</v>
      </c>
      <c r="L69"/>
      <c r="M69"/>
      <c r="N69"/>
    </row>
    <row r="70" spans="1:14" ht="180" x14ac:dyDescent="0.25">
      <c r="A70" s="128" t="s">
        <v>840</v>
      </c>
      <c r="B70" s="128" t="s">
        <v>548</v>
      </c>
      <c r="C70" s="128" t="s">
        <v>548</v>
      </c>
      <c r="D70" s="128" t="s">
        <v>28</v>
      </c>
      <c r="E70" s="129"/>
      <c r="F70" s="128" t="s">
        <v>462</v>
      </c>
      <c r="G70" s="128" t="s">
        <v>841</v>
      </c>
      <c r="H70" s="128" t="s">
        <v>15</v>
      </c>
      <c r="I70" s="128" t="s">
        <v>586</v>
      </c>
      <c r="J70" s="128"/>
      <c r="K70" s="128" t="s">
        <v>16</v>
      </c>
      <c r="L70"/>
      <c r="M70"/>
      <c r="N70"/>
    </row>
    <row r="71" spans="1:14" ht="180" x14ac:dyDescent="0.25">
      <c r="A71" s="128" t="s">
        <v>801</v>
      </c>
      <c r="B71" s="128" t="s">
        <v>526</v>
      </c>
      <c r="C71" s="128" t="s">
        <v>526</v>
      </c>
      <c r="D71" s="128" t="s">
        <v>28</v>
      </c>
      <c r="E71" s="129"/>
      <c r="F71" s="128" t="s">
        <v>462</v>
      </c>
      <c r="G71" s="128" t="s">
        <v>802</v>
      </c>
      <c r="H71" s="128" t="s">
        <v>15</v>
      </c>
      <c r="I71" s="128" t="s">
        <v>586</v>
      </c>
      <c r="J71" s="128"/>
      <c r="K71" s="128" t="s">
        <v>16</v>
      </c>
      <c r="L71"/>
      <c r="M71"/>
      <c r="N71"/>
    </row>
    <row r="72" spans="1:14" ht="195" x14ac:dyDescent="0.25">
      <c r="A72" s="128" t="s">
        <v>525</v>
      </c>
      <c r="B72" s="128" t="s">
        <v>524</v>
      </c>
      <c r="C72" s="128" t="s">
        <v>524</v>
      </c>
      <c r="D72" s="128" t="s">
        <v>28</v>
      </c>
      <c r="E72" s="129"/>
      <c r="F72" s="128" t="s">
        <v>462</v>
      </c>
      <c r="G72" s="128" t="s">
        <v>823</v>
      </c>
      <c r="H72" s="128" t="s">
        <v>15</v>
      </c>
      <c r="I72" s="128" t="s">
        <v>586</v>
      </c>
      <c r="J72" s="128"/>
      <c r="K72" s="128" t="s">
        <v>16</v>
      </c>
      <c r="L72"/>
      <c r="M72"/>
      <c r="N72"/>
    </row>
    <row r="73" spans="1:14" ht="90" x14ac:dyDescent="0.25">
      <c r="A73" s="128" t="s">
        <v>45</v>
      </c>
      <c r="B73" s="128" t="s">
        <v>46</v>
      </c>
      <c r="C73" s="128" t="s">
        <v>46</v>
      </c>
      <c r="D73" s="128" t="s">
        <v>28</v>
      </c>
      <c r="E73" s="129"/>
      <c r="F73" s="128" t="s">
        <v>462</v>
      </c>
      <c r="G73" s="128" t="s">
        <v>598</v>
      </c>
      <c r="H73" s="128" t="s">
        <v>15</v>
      </c>
      <c r="I73" s="128" t="s">
        <v>586</v>
      </c>
      <c r="J73" s="128"/>
      <c r="K73" s="128" t="s">
        <v>16</v>
      </c>
      <c r="L73"/>
      <c r="M73"/>
      <c r="N73"/>
    </row>
    <row r="74" spans="1:14" ht="105" x14ac:dyDescent="0.25">
      <c r="A74" s="128" t="s">
        <v>226</v>
      </c>
      <c r="B74" s="128" t="s">
        <v>227</v>
      </c>
      <c r="C74" s="128" t="s">
        <v>227</v>
      </c>
      <c r="D74" s="128" t="s">
        <v>28</v>
      </c>
      <c r="E74" s="129"/>
      <c r="F74" s="128" t="s">
        <v>462</v>
      </c>
      <c r="G74" s="128" t="s">
        <v>725</v>
      </c>
      <c r="H74" s="128" t="s">
        <v>15</v>
      </c>
      <c r="I74" s="128" t="s">
        <v>586</v>
      </c>
      <c r="J74" s="128"/>
      <c r="K74" s="128" t="s">
        <v>16</v>
      </c>
      <c r="L74"/>
      <c r="M74"/>
      <c r="N74"/>
    </row>
    <row r="75" spans="1:14" ht="90" x14ac:dyDescent="0.25">
      <c r="A75" s="128" t="s">
        <v>228</v>
      </c>
      <c r="B75" s="128" t="s">
        <v>229</v>
      </c>
      <c r="C75" s="128" t="s">
        <v>229</v>
      </c>
      <c r="D75" s="128" t="s">
        <v>28</v>
      </c>
      <c r="E75" s="129"/>
      <c r="F75" s="128" t="s">
        <v>462</v>
      </c>
      <c r="G75" s="128" t="s">
        <v>726</v>
      </c>
      <c r="H75" s="128" t="s">
        <v>15</v>
      </c>
      <c r="I75" s="128" t="s">
        <v>586</v>
      </c>
      <c r="J75" s="128"/>
      <c r="K75" s="128" t="s">
        <v>16</v>
      </c>
      <c r="L75"/>
      <c r="M75"/>
      <c r="N75"/>
    </row>
    <row r="76" spans="1:14" ht="75" x14ac:dyDescent="0.25">
      <c r="A76" s="128" t="s">
        <v>523</v>
      </c>
      <c r="B76" s="128" t="s">
        <v>315</v>
      </c>
      <c r="C76" s="128" t="s">
        <v>315</v>
      </c>
      <c r="D76" s="128" t="s">
        <v>28</v>
      </c>
      <c r="E76" s="129"/>
      <c r="F76" s="128" t="s">
        <v>462</v>
      </c>
      <c r="G76" s="128" t="s">
        <v>784</v>
      </c>
      <c r="H76" s="128" t="s">
        <v>15</v>
      </c>
      <c r="I76" s="128" t="s">
        <v>586</v>
      </c>
      <c r="J76" s="128"/>
      <c r="K76" s="128" t="s">
        <v>16</v>
      </c>
      <c r="L76"/>
      <c r="M76"/>
      <c r="N76"/>
    </row>
    <row r="77" spans="1:14" ht="90" x14ac:dyDescent="0.25">
      <c r="A77" s="128" t="s">
        <v>873</v>
      </c>
      <c r="B77" s="128" t="s">
        <v>874</v>
      </c>
      <c r="C77" s="128" t="s">
        <v>874</v>
      </c>
      <c r="D77" s="128" t="s">
        <v>28</v>
      </c>
      <c r="E77" s="129"/>
      <c r="F77" s="128" t="s">
        <v>462</v>
      </c>
      <c r="G77" s="128" t="s">
        <v>875</v>
      </c>
      <c r="H77" s="128" t="s">
        <v>15</v>
      </c>
      <c r="I77" s="128" t="s">
        <v>586</v>
      </c>
      <c r="J77" s="128"/>
      <c r="K77" s="128" t="s">
        <v>16</v>
      </c>
      <c r="L77"/>
      <c r="M77"/>
      <c r="N77"/>
    </row>
    <row r="78" spans="1:14" ht="60" x14ac:dyDescent="0.25">
      <c r="A78" s="128" t="s">
        <v>152</v>
      </c>
      <c r="B78" s="128" t="s">
        <v>153</v>
      </c>
      <c r="C78" s="128" t="s">
        <v>153</v>
      </c>
      <c r="D78" s="128" t="s">
        <v>28</v>
      </c>
      <c r="E78" s="129"/>
      <c r="F78" s="128" t="s">
        <v>464</v>
      </c>
      <c r="G78" s="128" t="s">
        <v>679</v>
      </c>
      <c r="H78" s="128" t="s">
        <v>15</v>
      </c>
      <c r="I78" s="128" t="s">
        <v>586</v>
      </c>
      <c r="J78" s="128" t="s">
        <v>463</v>
      </c>
      <c r="K78" s="128" t="s">
        <v>16</v>
      </c>
      <c r="L78"/>
      <c r="M78"/>
      <c r="N78"/>
    </row>
    <row r="79" spans="1:14" ht="90" x14ac:dyDescent="0.25">
      <c r="A79" s="128" t="s">
        <v>154</v>
      </c>
      <c r="B79" s="128" t="s">
        <v>155</v>
      </c>
      <c r="C79" s="128" t="s">
        <v>155</v>
      </c>
      <c r="D79" s="128" t="s">
        <v>28</v>
      </c>
      <c r="E79" s="129"/>
      <c r="F79" s="128" t="s">
        <v>464</v>
      </c>
      <c r="G79" s="128" t="s">
        <v>680</v>
      </c>
      <c r="H79" s="128" t="s">
        <v>15</v>
      </c>
      <c r="I79" s="128" t="s">
        <v>586</v>
      </c>
      <c r="J79" s="128" t="s">
        <v>463</v>
      </c>
      <c r="K79" s="128" t="s">
        <v>16</v>
      </c>
      <c r="L79"/>
      <c r="M79"/>
      <c r="N79"/>
    </row>
    <row r="80" spans="1:14" ht="225" x14ac:dyDescent="0.25">
      <c r="A80" s="128" t="s">
        <v>522</v>
      </c>
      <c r="B80" s="128" t="s">
        <v>521</v>
      </c>
      <c r="C80" s="128" t="s">
        <v>521</v>
      </c>
      <c r="D80" s="128" t="s">
        <v>28</v>
      </c>
      <c r="E80" s="129"/>
      <c r="F80" s="128" t="s">
        <v>462</v>
      </c>
      <c r="G80" s="128" t="s">
        <v>838</v>
      </c>
      <c r="H80" s="128" t="s">
        <v>15</v>
      </c>
      <c r="I80" s="128" t="s">
        <v>586</v>
      </c>
      <c r="J80" s="128"/>
      <c r="K80" s="128" t="s">
        <v>16</v>
      </c>
      <c r="L80"/>
      <c r="M80"/>
      <c r="N80"/>
    </row>
    <row r="81" spans="1:14" ht="195" x14ac:dyDescent="0.25">
      <c r="A81" s="128" t="s">
        <v>520</v>
      </c>
      <c r="B81" s="128" t="s">
        <v>519</v>
      </c>
      <c r="C81" s="128" t="s">
        <v>519</v>
      </c>
      <c r="D81" s="128" t="s">
        <v>28</v>
      </c>
      <c r="E81" s="129"/>
      <c r="F81" s="128" t="s">
        <v>462</v>
      </c>
      <c r="G81" s="128" t="s">
        <v>824</v>
      </c>
      <c r="H81" s="128" t="s">
        <v>15</v>
      </c>
      <c r="I81" s="128" t="s">
        <v>586</v>
      </c>
      <c r="J81" s="128"/>
      <c r="K81" s="128" t="s">
        <v>16</v>
      </c>
      <c r="L81"/>
      <c r="M81"/>
      <c r="N81"/>
    </row>
    <row r="82" spans="1:14" ht="90" x14ac:dyDescent="0.25">
      <c r="A82" s="128" t="s">
        <v>432</v>
      </c>
      <c r="B82" s="128" t="s">
        <v>188</v>
      </c>
      <c r="C82" s="128" t="s">
        <v>188</v>
      </c>
      <c r="D82" s="128" t="s">
        <v>28</v>
      </c>
      <c r="E82" s="129"/>
      <c r="F82" s="128" t="s">
        <v>464</v>
      </c>
      <c r="G82" s="128" t="s">
        <v>704</v>
      </c>
      <c r="H82" s="128" t="s">
        <v>15</v>
      </c>
      <c r="I82" s="128" t="s">
        <v>586</v>
      </c>
      <c r="J82" s="128" t="s">
        <v>463</v>
      </c>
      <c r="K82" s="128" t="s">
        <v>16</v>
      </c>
      <c r="L82"/>
      <c r="M82"/>
      <c r="N82"/>
    </row>
    <row r="83" spans="1:14" ht="90" x14ac:dyDescent="0.25">
      <c r="A83" s="128" t="s">
        <v>76</v>
      </c>
      <c r="B83" s="128" t="s">
        <v>77</v>
      </c>
      <c r="C83" s="128" t="s">
        <v>77</v>
      </c>
      <c r="D83" s="128" t="s">
        <v>28</v>
      </c>
      <c r="E83" s="129"/>
      <c r="F83" s="128" t="s">
        <v>462</v>
      </c>
      <c r="G83" s="128" t="s">
        <v>624</v>
      </c>
      <c r="H83" s="128" t="s">
        <v>15</v>
      </c>
      <c r="I83" s="128" t="s">
        <v>586</v>
      </c>
      <c r="J83" s="128"/>
      <c r="K83" s="128" t="s">
        <v>16</v>
      </c>
      <c r="L83"/>
      <c r="M83"/>
      <c r="N83"/>
    </row>
    <row r="84" spans="1:14" ht="90" x14ac:dyDescent="0.25">
      <c r="A84" s="128" t="s">
        <v>557</v>
      </c>
      <c r="B84" s="128" t="s">
        <v>558</v>
      </c>
      <c r="C84" s="128" t="s">
        <v>558</v>
      </c>
      <c r="D84" s="128" t="s">
        <v>28</v>
      </c>
      <c r="E84" s="129"/>
      <c r="F84" s="128" t="s">
        <v>462</v>
      </c>
      <c r="G84" s="128" t="s">
        <v>844</v>
      </c>
      <c r="H84" s="128" t="s">
        <v>15</v>
      </c>
      <c r="I84" s="128" t="s">
        <v>586</v>
      </c>
      <c r="J84" s="128"/>
      <c r="K84" s="128" t="s">
        <v>16</v>
      </c>
      <c r="L84"/>
      <c r="M84"/>
      <c r="N84"/>
    </row>
    <row r="85" spans="1:14" ht="90" x14ac:dyDescent="0.25">
      <c r="A85" s="128" t="s">
        <v>449</v>
      </c>
      <c r="B85" s="128" t="s">
        <v>73</v>
      </c>
      <c r="C85" s="128" t="s">
        <v>73</v>
      </c>
      <c r="D85" s="128" t="s">
        <v>28</v>
      </c>
      <c r="E85" s="129"/>
      <c r="F85" s="128" t="s">
        <v>462</v>
      </c>
      <c r="G85" s="128" t="s">
        <v>621</v>
      </c>
      <c r="H85" s="128" t="s">
        <v>15</v>
      </c>
      <c r="I85" s="128" t="s">
        <v>586</v>
      </c>
      <c r="J85" s="128"/>
      <c r="K85" s="128" t="s">
        <v>16</v>
      </c>
      <c r="L85"/>
      <c r="M85"/>
      <c r="N85"/>
    </row>
    <row r="86" spans="1:14" ht="180" x14ac:dyDescent="0.25">
      <c r="A86" s="128" t="s">
        <v>518</v>
      </c>
      <c r="B86" s="128" t="s">
        <v>517</v>
      </c>
      <c r="C86" s="128" t="s">
        <v>517</v>
      </c>
      <c r="D86" s="128" t="s">
        <v>28</v>
      </c>
      <c r="E86" s="129"/>
      <c r="F86" s="128" t="s">
        <v>462</v>
      </c>
      <c r="G86" s="128" t="s">
        <v>825</v>
      </c>
      <c r="H86" s="128" t="s">
        <v>15</v>
      </c>
      <c r="I86" s="128" t="s">
        <v>586</v>
      </c>
      <c r="J86" s="128"/>
      <c r="K86" s="128" t="s">
        <v>16</v>
      </c>
      <c r="L86"/>
      <c r="M86"/>
      <c r="N86"/>
    </row>
    <row r="87" spans="1:14" ht="120" x14ac:dyDescent="0.25">
      <c r="A87" s="128" t="s">
        <v>85</v>
      </c>
      <c r="B87" s="128" t="s">
        <v>86</v>
      </c>
      <c r="C87" s="128" t="s">
        <v>86</v>
      </c>
      <c r="D87" s="128" t="s">
        <v>28</v>
      </c>
      <c r="E87" s="129"/>
      <c r="F87" s="128" t="s">
        <v>462</v>
      </c>
      <c r="G87" s="128" t="s">
        <v>629</v>
      </c>
      <c r="H87" s="128" t="s">
        <v>15</v>
      </c>
      <c r="I87" s="128" t="s">
        <v>586</v>
      </c>
      <c r="J87" s="128"/>
      <c r="K87" s="128" t="s">
        <v>16</v>
      </c>
      <c r="L87"/>
      <c r="M87"/>
      <c r="N87"/>
    </row>
    <row r="88" spans="1:14" ht="75" x14ac:dyDescent="0.25">
      <c r="A88" s="128" t="s">
        <v>516</v>
      </c>
      <c r="B88" s="128" t="s">
        <v>158</v>
      </c>
      <c r="C88" s="128" t="s">
        <v>158</v>
      </c>
      <c r="D88" s="128" t="s">
        <v>28</v>
      </c>
      <c r="E88" s="129"/>
      <c r="F88" s="128" t="s">
        <v>464</v>
      </c>
      <c r="G88" s="128" t="s">
        <v>682</v>
      </c>
      <c r="H88" s="128" t="s">
        <v>15</v>
      </c>
      <c r="I88" s="128" t="s">
        <v>586</v>
      </c>
      <c r="J88" s="128" t="s">
        <v>463</v>
      </c>
      <c r="K88" s="128" t="s">
        <v>16</v>
      </c>
      <c r="L88"/>
      <c r="M88"/>
      <c r="N88"/>
    </row>
    <row r="89" spans="1:14" ht="225" x14ac:dyDescent="0.25">
      <c r="A89" s="128" t="s">
        <v>549</v>
      </c>
      <c r="B89" s="128" t="s">
        <v>550</v>
      </c>
      <c r="C89" s="128" t="s">
        <v>550</v>
      </c>
      <c r="D89" s="128" t="s">
        <v>28</v>
      </c>
      <c r="E89" s="129"/>
      <c r="F89" s="128" t="s">
        <v>462</v>
      </c>
      <c r="G89" s="128" t="s">
        <v>839</v>
      </c>
      <c r="H89" s="128" t="s">
        <v>15</v>
      </c>
      <c r="I89" s="128" t="s">
        <v>586</v>
      </c>
      <c r="J89" s="128"/>
      <c r="K89" s="128" t="s">
        <v>16</v>
      </c>
      <c r="L89"/>
      <c r="M89"/>
      <c r="N89"/>
    </row>
    <row r="90" spans="1:14" ht="75" x14ac:dyDescent="0.25">
      <c r="A90" s="128" t="s">
        <v>438</v>
      </c>
      <c r="B90" s="128" t="s">
        <v>142</v>
      </c>
      <c r="C90" s="128" t="s">
        <v>142</v>
      </c>
      <c r="D90" s="128" t="s">
        <v>28</v>
      </c>
      <c r="E90" s="129"/>
      <c r="F90" s="128" t="s">
        <v>462</v>
      </c>
      <c r="G90" s="128" t="s">
        <v>666</v>
      </c>
      <c r="H90" s="128" t="s">
        <v>15</v>
      </c>
      <c r="I90" s="128" t="s">
        <v>586</v>
      </c>
      <c r="J90" s="128"/>
      <c r="K90" s="128" t="s">
        <v>16</v>
      </c>
      <c r="L90"/>
      <c r="M90"/>
      <c r="N90"/>
    </row>
    <row r="91" spans="1:14" ht="225" x14ac:dyDescent="0.25">
      <c r="A91" s="128" t="s">
        <v>515</v>
      </c>
      <c r="B91" s="128" t="s">
        <v>514</v>
      </c>
      <c r="C91" s="128" t="s">
        <v>514</v>
      </c>
      <c r="D91" s="128" t="s">
        <v>28</v>
      </c>
      <c r="E91" s="129"/>
      <c r="F91" s="128" t="s">
        <v>462</v>
      </c>
      <c r="G91" s="128" t="s">
        <v>834</v>
      </c>
      <c r="H91" s="128" t="s">
        <v>15</v>
      </c>
      <c r="I91" s="128" t="s">
        <v>586</v>
      </c>
      <c r="J91" s="128"/>
      <c r="K91" s="128" t="s">
        <v>16</v>
      </c>
      <c r="L91"/>
      <c r="M91"/>
      <c r="N91"/>
    </row>
    <row r="92" spans="1:14" ht="90" x14ac:dyDescent="0.25">
      <c r="A92" s="128" t="s">
        <v>78</v>
      </c>
      <c r="B92" s="128" t="s">
        <v>79</v>
      </c>
      <c r="C92" s="128" t="s">
        <v>79</v>
      </c>
      <c r="D92" s="128" t="s">
        <v>28</v>
      </c>
      <c r="E92" s="129"/>
      <c r="F92" s="128" t="s">
        <v>462</v>
      </c>
      <c r="G92" s="128" t="s">
        <v>625</v>
      </c>
      <c r="H92" s="128" t="s">
        <v>15</v>
      </c>
      <c r="I92" s="128" t="s">
        <v>586</v>
      </c>
      <c r="J92" s="128"/>
      <c r="K92" s="128" t="s">
        <v>16</v>
      </c>
      <c r="L92"/>
      <c r="M92"/>
      <c r="N92"/>
    </row>
    <row r="93" spans="1:14" ht="225" x14ac:dyDescent="0.25">
      <c r="A93" s="128" t="s">
        <v>513</v>
      </c>
      <c r="B93" s="128" t="s">
        <v>512</v>
      </c>
      <c r="C93" s="128" t="s">
        <v>512</v>
      </c>
      <c r="D93" s="128" t="s">
        <v>28</v>
      </c>
      <c r="E93" s="129"/>
      <c r="F93" s="128" t="s">
        <v>462</v>
      </c>
      <c r="G93" s="128" t="s">
        <v>826</v>
      </c>
      <c r="H93" s="128" t="s">
        <v>15</v>
      </c>
      <c r="I93" s="128" t="s">
        <v>586</v>
      </c>
      <c r="J93" s="128"/>
      <c r="K93" s="128" t="s">
        <v>16</v>
      </c>
      <c r="L93"/>
      <c r="M93"/>
      <c r="N93"/>
    </row>
    <row r="94" spans="1:14" ht="90" x14ac:dyDescent="0.25">
      <c r="A94" s="128" t="s">
        <v>80</v>
      </c>
      <c r="B94" s="128" t="s">
        <v>81</v>
      </c>
      <c r="C94" s="128" t="s">
        <v>81</v>
      </c>
      <c r="D94" s="128" t="s">
        <v>28</v>
      </c>
      <c r="E94" s="129"/>
      <c r="F94" s="128" t="s">
        <v>462</v>
      </c>
      <c r="G94" s="128" t="s">
        <v>626</v>
      </c>
      <c r="H94" s="128" t="s">
        <v>15</v>
      </c>
      <c r="I94" s="128" t="s">
        <v>586</v>
      </c>
      <c r="J94" s="128"/>
      <c r="K94" s="128" t="s">
        <v>16</v>
      </c>
      <c r="L94"/>
      <c r="M94"/>
      <c r="N94"/>
    </row>
    <row r="95" spans="1:14" ht="75" x14ac:dyDescent="0.25">
      <c r="A95" s="128" t="s">
        <v>82</v>
      </c>
      <c r="B95" s="128" t="s">
        <v>83</v>
      </c>
      <c r="C95" s="128" t="s">
        <v>83</v>
      </c>
      <c r="D95" s="128" t="s">
        <v>28</v>
      </c>
      <c r="E95" s="129"/>
      <c r="F95" s="128" t="s">
        <v>462</v>
      </c>
      <c r="G95" s="128" t="s">
        <v>627</v>
      </c>
      <c r="H95" s="128" t="s">
        <v>15</v>
      </c>
      <c r="I95" s="128" t="s">
        <v>586</v>
      </c>
      <c r="J95" s="128"/>
      <c r="K95" s="128" t="s">
        <v>16</v>
      </c>
      <c r="L95"/>
      <c r="M95"/>
      <c r="N95"/>
    </row>
    <row r="96" spans="1:14" ht="105" x14ac:dyDescent="0.25">
      <c r="A96" s="128" t="s">
        <v>448</v>
      </c>
      <c r="B96" s="128" t="s">
        <v>84</v>
      </c>
      <c r="C96" s="128" t="s">
        <v>84</v>
      </c>
      <c r="D96" s="128" t="s">
        <v>28</v>
      </c>
      <c r="E96" s="129"/>
      <c r="F96" s="128" t="s">
        <v>462</v>
      </c>
      <c r="G96" s="128" t="s">
        <v>628</v>
      </c>
      <c r="H96" s="128" t="s">
        <v>15</v>
      </c>
      <c r="I96" s="128" t="s">
        <v>586</v>
      </c>
      <c r="J96" s="128"/>
      <c r="K96" s="128" t="s">
        <v>16</v>
      </c>
      <c r="L96"/>
      <c r="M96"/>
      <c r="N96"/>
    </row>
    <row r="97" spans="1:14" ht="90" x14ac:dyDescent="0.25">
      <c r="A97" s="128" t="s">
        <v>511</v>
      </c>
      <c r="B97" s="128" t="s">
        <v>159</v>
      </c>
      <c r="C97" s="128" t="s">
        <v>159</v>
      </c>
      <c r="D97" s="128" t="s">
        <v>28</v>
      </c>
      <c r="E97" s="129"/>
      <c r="F97" s="128" t="s">
        <v>464</v>
      </c>
      <c r="G97" s="128" t="s">
        <v>683</v>
      </c>
      <c r="H97" s="128" t="s">
        <v>15</v>
      </c>
      <c r="I97" s="128" t="s">
        <v>586</v>
      </c>
      <c r="J97" s="128" t="s">
        <v>463</v>
      </c>
      <c r="K97" s="128" t="s">
        <v>16</v>
      </c>
      <c r="L97"/>
      <c r="M97"/>
      <c r="N97"/>
    </row>
    <row r="98" spans="1:14" ht="195" x14ac:dyDescent="0.25">
      <c r="A98" s="128" t="s">
        <v>510</v>
      </c>
      <c r="B98" s="128" t="s">
        <v>509</v>
      </c>
      <c r="C98" s="128" t="s">
        <v>509</v>
      </c>
      <c r="D98" s="128" t="s">
        <v>28</v>
      </c>
      <c r="E98" s="129"/>
      <c r="F98" s="128" t="s">
        <v>464</v>
      </c>
      <c r="G98" s="128" t="s">
        <v>800</v>
      </c>
      <c r="H98" s="128" t="s">
        <v>15</v>
      </c>
      <c r="I98" s="128" t="s">
        <v>586</v>
      </c>
      <c r="J98" s="128" t="s">
        <v>463</v>
      </c>
      <c r="K98" s="128" t="s">
        <v>16</v>
      </c>
      <c r="L98"/>
      <c r="M98"/>
      <c r="N98"/>
    </row>
    <row r="99" spans="1:14" ht="195" x14ac:dyDescent="0.25">
      <c r="A99" s="128" t="s">
        <v>728</v>
      </c>
      <c r="B99" s="128" t="s">
        <v>729</v>
      </c>
      <c r="C99" s="128" t="s">
        <v>729</v>
      </c>
      <c r="D99" s="128" t="s">
        <v>28</v>
      </c>
      <c r="E99" s="129"/>
      <c r="F99" s="128" t="s">
        <v>462</v>
      </c>
      <c r="G99" s="128" t="s">
        <v>730</v>
      </c>
      <c r="H99" s="128" t="s">
        <v>15</v>
      </c>
      <c r="I99" s="128" t="s">
        <v>586</v>
      </c>
      <c r="J99" s="128"/>
      <c r="K99" s="128" t="s">
        <v>16</v>
      </c>
      <c r="L99"/>
      <c r="M99"/>
      <c r="N99"/>
    </row>
    <row r="100" spans="1:14" ht="90" x14ac:dyDescent="0.25">
      <c r="A100" s="128" t="s">
        <v>437</v>
      </c>
      <c r="B100" s="128" t="s">
        <v>160</v>
      </c>
      <c r="C100" s="128" t="s">
        <v>160</v>
      </c>
      <c r="D100" s="128" t="s">
        <v>28</v>
      </c>
      <c r="E100" s="129"/>
      <c r="F100" s="128" t="s">
        <v>464</v>
      </c>
      <c r="G100" s="128" t="s">
        <v>684</v>
      </c>
      <c r="H100" s="128" t="s">
        <v>15</v>
      </c>
      <c r="I100" s="128" t="s">
        <v>586</v>
      </c>
      <c r="J100" s="128" t="s">
        <v>463</v>
      </c>
      <c r="K100" s="128" t="s">
        <v>16</v>
      </c>
      <c r="L100"/>
      <c r="M100"/>
      <c r="N100"/>
    </row>
    <row r="101" spans="1:14" ht="105" x14ac:dyDescent="0.25">
      <c r="A101" s="128" t="s">
        <v>423</v>
      </c>
      <c r="B101" s="128" t="s">
        <v>285</v>
      </c>
      <c r="C101" s="128" t="s">
        <v>285</v>
      </c>
      <c r="D101" s="128" t="s">
        <v>28</v>
      </c>
      <c r="E101" s="129"/>
      <c r="F101" s="128" t="s">
        <v>462</v>
      </c>
      <c r="G101" s="128" t="s">
        <v>766</v>
      </c>
      <c r="H101" s="128" t="s">
        <v>15</v>
      </c>
      <c r="I101" s="128" t="s">
        <v>586</v>
      </c>
      <c r="J101" s="128"/>
      <c r="K101" s="128" t="s">
        <v>16</v>
      </c>
      <c r="L101"/>
      <c r="M101"/>
      <c r="N101"/>
    </row>
    <row r="102" spans="1:14" ht="225" x14ac:dyDescent="0.25">
      <c r="A102" s="128" t="s">
        <v>508</v>
      </c>
      <c r="B102" s="128" t="s">
        <v>507</v>
      </c>
      <c r="C102" s="128" t="s">
        <v>507</v>
      </c>
      <c r="D102" s="128" t="s">
        <v>28</v>
      </c>
      <c r="E102" s="129"/>
      <c r="F102" s="128" t="s">
        <v>462</v>
      </c>
      <c r="G102" s="128" t="s">
        <v>767</v>
      </c>
      <c r="H102" s="128" t="s">
        <v>15</v>
      </c>
      <c r="I102" s="128" t="s">
        <v>586</v>
      </c>
      <c r="J102" s="128"/>
      <c r="K102" s="128" t="s">
        <v>16</v>
      </c>
      <c r="L102"/>
      <c r="M102"/>
      <c r="N102"/>
    </row>
    <row r="103" spans="1:14" ht="90" x14ac:dyDescent="0.25">
      <c r="A103" s="128" t="s">
        <v>230</v>
      </c>
      <c r="B103" s="128" t="s">
        <v>231</v>
      </c>
      <c r="C103" s="128" t="s">
        <v>231</v>
      </c>
      <c r="D103" s="128" t="s">
        <v>28</v>
      </c>
      <c r="E103" s="129"/>
      <c r="F103" s="128" t="s">
        <v>462</v>
      </c>
      <c r="G103" s="128" t="s">
        <v>727</v>
      </c>
      <c r="H103" s="128" t="s">
        <v>15</v>
      </c>
      <c r="I103" s="128" t="s">
        <v>586</v>
      </c>
      <c r="J103" s="128"/>
      <c r="K103" s="128" t="s">
        <v>16</v>
      </c>
      <c r="L103"/>
      <c r="M103"/>
      <c r="N103"/>
    </row>
    <row r="104" spans="1:14" ht="225" x14ac:dyDescent="0.25">
      <c r="A104" s="128" t="s">
        <v>884</v>
      </c>
      <c r="B104" s="128" t="s">
        <v>885</v>
      </c>
      <c r="C104" s="128" t="s">
        <v>885</v>
      </c>
      <c r="D104" s="128" t="s">
        <v>28</v>
      </c>
      <c r="E104" s="129"/>
      <c r="F104" s="128" t="s">
        <v>29</v>
      </c>
      <c r="G104" s="128" t="s">
        <v>886</v>
      </c>
      <c r="H104" s="128" t="s">
        <v>15</v>
      </c>
      <c r="I104" s="128" t="s">
        <v>586</v>
      </c>
      <c r="J104" s="128"/>
      <c r="K104" s="128" t="s">
        <v>16</v>
      </c>
      <c r="L104"/>
      <c r="M104"/>
      <c r="N104"/>
    </row>
    <row r="105" spans="1:14" ht="240" x14ac:dyDescent="0.25">
      <c r="A105" s="128" t="s">
        <v>506</v>
      </c>
      <c r="B105" s="128" t="s">
        <v>505</v>
      </c>
      <c r="C105" s="128" t="s">
        <v>505</v>
      </c>
      <c r="D105" s="128" t="s">
        <v>28</v>
      </c>
      <c r="E105" s="129"/>
      <c r="F105" s="128" t="s">
        <v>462</v>
      </c>
      <c r="G105" s="128" t="s">
        <v>812</v>
      </c>
      <c r="H105" s="128" t="s">
        <v>15</v>
      </c>
      <c r="I105" s="128" t="s">
        <v>586</v>
      </c>
      <c r="J105" s="128"/>
      <c r="K105" s="128" t="s">
        <v>16</v>
      </c>
      <c r="L105"/>
      <c r="M105"/>
      <c r="N105"/>
    </row>
    <row r="106" spans="1:14" ht="90" x14ac:dyDescent="0.25">
      <c r="A106" s="128" t="s">
        <v>232</v>
      </c>
      <c r="B106" s="128" t="s">
        <v>233</v>
      </c>
      <c r="C106" s="128" t="s">
        <v>233</v>
      </c>
      <c r="D106" s="128" t="s">
        <v>28</v>
      </c>
      <c r="E106" s="129"/>
      <c r="F106" s="128" t="s">
        <v>462</v>
      </c>
      <c r="G106" s="128" t="s">
        <v>731</v>
      </c>
      <c r="H106" s="128" t="s">
        <v>15</v>
      </c>
      <c r="I106" s="128" t="s">
        <v>586</v>
      </c>
      <c r="J106" s="128"/>
      <c r="K106" s="128" t="s">
        <v>16</v>
      </c>
      <c r="L106"/>
      <c r="M106"/>
      <c r="N106"/>
    </row>
    <row r="107" spans="1:14" ht="210" x14ac:dyDescent="0.25">
      <c r="A107" s="128" t="s">
        <v>504</v>
      </c>
      <c r="B107" s="128" t="s">
        <v>503</v>
      </c>
      <c r="C107" s="128" t="s">
        <v>503</v>
      </c>
      <c r="D107" s="128" t="s">
        <v>28</v>
      </c>
      <c r="E107" s="129"/>
      <c r="F107" s="128" t="s">
        <v>462</v>
      </c>
      <c r="G107" s="128" t="s">
        <v>827</v>
      </c>
      <c r="H107" s="128" t="s">
        <v>15</v>
      </c>
      <c r="I107" s="128" t="s">
        <v>586</v>
      </c>
      <c r="J107" s="128"/>
      <c r="K107" s="128" t="s">
        <v>16</v>
      </c>
      <c r="L107"/>
      <c r="M107"/>
      <c r="N107"/>
    </row>
    <row r="108" spans="1:14" ht="90" x14ac:dyDescent="0.25">
      <c r="A108" s="128" t="s">
        <v>90</v>
      </c>
      <c r="B108" s="128" t="s">
        <v>91</v>
      </c>
      <c r="C108" s="128" t="s">
        <v>91</v>
      </c>
      <c r="D108" s="128" t="s">
        <v>28</v>
      </c>
      <c r="E108" s="129"/>
      <c r="F108" s="128" t="s">
        <v>462</v>
      </c>
      <c r="G108" s="128" t="s">
        <v>632</v>
      </c>
      <c r="H108" s="128" t="s">
        <v>15</v>
      </c>
      <c r="I108" s="128" t="s">
        <v>586</v>
      </c>
      <c r="J108" s="128"/>
      <c r="K108" s="128" t="s">
        <v>16</v>
      </c>
      <c r="L108"/>
      <c r="M108"/>
      <c r="N108"/>
    </row>
    <row r="109" spans="1:14" ht="105" x14ac:dyDescent="0.25">
      <c r="A109" s="128" t="s">
        <v>88</v>
      </c>
      <c r="B109" s="128" t="s">
        <v>89</v>
      </c>
      <c r="C109" s="128" t="s">
        <v>89</v>
      </c>
      <c r="D109" s="128" t="s">
        <v>28</v>
      </c>
      <c r="E109" s="129"/>
      <c r="F109" s="128" t="s">
        <v>462</v>
      </c>
      <c r="G109" s="128" t="s">
        <v>631</v>
      </c>
      <c r="H109" s="128" t="s">
        <v>15</v>
      </c>
      <c r="I109" s="128" t="s">
        <v>586</v>
      </c>
      <c r="J109" s="128"/>
      <c r="K109" s="128" t="s">
        <v>16</v>
      </c>
      <c r="L109"/>
      <c r="M109"/>
      <c r="N109"/>
    </row>
    <row r="110" spans="1:14" ht="75" x14ac:dyDescent="0.25">
      <c r="A110" s="128" t="s">
        <v>92</v>
      </c>
      <c r="B110" s="128" t="s">
        <v>93</v>
      </c>
      <c r="C110" s="128" t="s">
        <v>93</v>
      </c>
      <c r="D110" s="128" t="s">
        <v>28</v>
      </c>
      <c r="E110" s="129"/>
      <c r="F110" s="128" t="s">
        <v>462</v>
      </c>
      <c r="G110" s="128" t="s">
        <v>633</v>
      </c>
      <c r="H110" s="128" t="s">
        <v>15</v>
      </c>
      <c r="I110" s="128" t="s">
        <v>586</v>
      </c>
      <c r="J110" s="128"/>
      <c r="K110" s="128" t="s">
        <v>16</v>
      </c>
      <c r="L110"/>
      <c r="M110"/>
      <c r="N110"/>
    </row>
    <row r="111" spans="1:14" ht="75" x14ac:dyDescent="0.25">
      <c r="A111" s="128" t="s">
        <v>428</v>
      </c>
      <c r="B111" s="128" t="s">
        <v>234</v>
      </c>
      <c r="C111" s="128" t="s">
        <v>234</v>
      </c>
      <c r="D111" s="128" t="s">
        <v>28</v>
      </c>
      <c r="E111" s="129"/>
      <c r="F111" s="128" t="s">
        <v>462</v>
      </c>
      <c r="G111" s="128" t="s">
        <v>732</v>
      </c>
      <c r="H111" s="128" t="s">
        <v>15</v>
      </c>
      <c r="I111" s="128" t="s">
        <v>586</v>
      </c>
      <c r="J111" s="128"/>
      <c r="K111" s="128" t="s">
        <v>16</v>
      </c>
      <c r="L111"/>
      <c r="M111"/>
      <c r="N111"/>
    </row>
    <row r="112" spans="1:14" ht="75" x14ac:dyDescent="0.25">
      <c r="A112" s="128" t="s">
        <v>161</v>
      </c>
      <c r="B112" s="128" t="s">
        <v>162</v>
      </c>
      <c r="C112" s="128" t="s">
        <v>162</v>
      </c>
      <c r="D112" s="128" t="s">
        <v>28</v>
      </c>
      <c r="E112" s="129"/>
      <c r="F112" s="128" t="s">
        <v>464</v>
      </c>
      <c r="G112" s="128" t="s">
        <v>685</v>
      </c>
      <c r="H112" s="128" t="s">
        <v>15</v>
      </c>
      <c r="I112" s="128" t="s">
        <v>586</v>
      </c>
      <c r="J112" s="128" t="s">
        <v>463</v>
      </c>
      <c r="K112" s="128" t="s">
        <v>16</v>
      </c>
      <c r="L112"/>
      <c r="M112"/>
      <c r="N112"/>
    </row>
    <row r="113" spans="1:14" ht="195" x14ac:dyDescent="0.25">
      <c r="A113" s="128" t="s">
        <v>502</v>
      </c>
      <c r="B113" s="128" t="s">
        <v>501</v>
      </c>
      <c r="C113" s="128" t="s">
        <v>501</v>
      </c>
      <c r="D113" s="128" t="s">
        <v>28</v>
      </c>
      <c r="E113" s="129"/>
      <c r="F113" s="128" t="s">
        <v>462</v>
      </c>
      <c r="G113" s="128" t="s">
        <v>828</v>
      </c>
      <c r="H113" s="128" t="s">
        <v>15</v>
      </c>
      <c r="I113" s="128" t="s">
        <v>586</v>
      </c>
      <c r="J113" s="128"/>
      <c r="K113" s="128" t="s">
        <v>16</v>
      </c>
      <c r="L113"/>
      <c r="M113"/>
      <c r="N113"/>
    </row>
    <row r="114" spans="1:14" ht="75" x14ac:dyDescent="0.25">
      <c r="A114" s="128" t="s">
        <v>94</v>
      </c>
      <c r="B114" s="128" t="s">
        <v>95</v>
      </c>
      <c r="C114" s="128" t="s">
        <v>95</v>
      </c>
      <c r="D114" s="128" t="s">
        <v>28</v>
      </c>
      <c r="E114" s="129"/>
      <c r="F114" s="128" t="s">
        <v>462</v>
      </c>
      <c r="G114" s="128" t="s">
        <v>634</v>
      </c>
      <c r="H114" s="128" t="s">
        <v>15</v>
      </c>
      <c r="I114" s="128" t="s">
        <v>586</v>
      </c>
      <c r="J114" s="128"/>
      <c r="K114" s="128" t="s">
        <v>16</v>
      </c>
      <c r="L114"/>
      <c r="M114"/>
      <c r="N114"/>
    </row>
    <row r="115" spans="1:14" ht="75" x14ac:dyDescent="0.25">
      <c r="A115" s="128" t="s">
        <v>163</v>
      </c>
      <c r="B115" s="128" t="s">
        <v>164</v>
      </c>
      <c r="C115" s="128" t="s">
        <v>164</v>
      </c>
      <c r="D115" s="128" t="s">
        <v>28</v>
      </c>
      <c r="E115" s="129"/>
      <c r="F115" s="128" t="s">
        <v>464</v>
      </c>
      <c r="G115" s="128" t="s">
        <v>686</v>
      </c>
      <c r="H115" s="128" t="s">
        <v>15</v>
      </c>
      <c r="I115" s="128" t="s">
        <v>586</v>
      </c>
      <c r="J115" s="128" t="s">
        <v>463</v>
      </c>
      <c r="K115" s="128" t="s">
        <v>16</v>
      </c>
      <c r="L115"/>
      <c r="M115"/>
      <c r="N115"/>
    </row>
    <row r="116" spans="1:14" ht="90" x14ac:dyDescent="0.25">
      <c r="A116" s="128" t="s">
        <v>165</v>
      </c>
      <c r="B116" s="128" t="s">
        <v>166</v>
      </c>
      <c r="C116" s="128" t="s">
        <v>166</v>
      </c>
      <c r="D116" s="128" t="s">
        <v>28</v>
      </c>
      <c r="E116" s="129"/>
      <c r="F116" s="128" t="s">
        <v>464</v>
      </c>
      <c r="G116" s="128" t="s">
        <v>687</v>
      </c>
      <c r="H116" s="128" t="s">
        <v>15</v>
      </c>
      <c r="I116" s="128" t="s">
        <v>586</v>
      </c>
      <c r="J116" s="128" t="s">
        <v>463</v>
      </c>
      <c r="K116" s="128" t="s">
        <v>16</v>
      </c>
      <c r="L116"/>
      <c r="M116"/>
      <c r="N116"/>
    </row>
    <row r="117" spans="1:14" ht="90" x14ac:dyDescent="0.25">
      <c r="A117" s="128" t="s">
        <v>235</v>
      </c>
      <c r="B117" s="128" t="s">
        <v>236</v>
      </c>
      <c r="C117" s="128" t="s">
        <v>236</v>
      </c>
      <c r="D117" s="128" t="s">
        <v>28</v>
      </c>
      <c r="E117" s="129"/>
      <c r="F117" s="128" t="s">
        <v>462</v>
      </c>
      <c r="G117" s="128" t="s">
        <v>733</v>
      </c>
      <c r="H117" s="128" t="s">
        <v>15</v>
      </c>
      <c r="I117" s="128" t="s">
        <v>586</v>
      </c>
      <c r="J117" s="128"/>
      <c r="K117" s="128" t="s">
        <v>16</v>
      </c>
      <c r="L117"/>
      <c r="M117"/>
      <c r="N117"/>
    </row>
    <row r="118" spans="1:14" ht="180" x14ac:dyDescent="0.25">
      <c r="A118" s="128" t="s">
        <v>500</v>
      </c>
      <c r="B118" s="128" t="s">
        <v>499</v>
      </c>
      <c r="C118" s="128" t="s">
        <v>499</v>
      </c>
      <c r="D118" s="128" t="s">
        <v>28</v>
      </c>
      <c r="E118" s="129"/>
      <c r="F118" s="128" t="s">
        <v>462</v>
      </c>
      <c r="G118" s="128" t="s">
        <v>829</v>
      </c>
      <c r="H118" s="128" t="s">
        <v>15</v>
      </c>
      <c r="I118" s="128" t="s">
        <v>586</v>
      </c>
      <c r="J118" s="128"/>
      <c r="K118" s="128" t="s">
        <v>16</v>
      </c>
      <c r="L118"/>
      <c r="M118"/>
      <c r="N118"/>
    </row>
    <row r="119" spans="1:14" ht="75" x14ac:dyDescent="0.25">
      <c r="A119" s="128" t="s">
        <v>870</v>
      </c>
      <c r="B119" s="128" t="s">
        <v>871</v>
      </c>
      <c r="C119" s="128" t="s">
        <v>871</v>
      </c>
      <c r="D119" s="128" t="s">
        <v>28</v>
      </c>
      <c r="E119" s="129"/>
      <c r="F119" s="128" t="s">
        <v>462</v>
      </c>
      <c r="G119" s="128" t="s">
        <v>872</v>
      </c>
      <c r="H119" s="128" t="s">
        <v>15</v>
      </c>
      <c r="I119" s="128" t="s">
        <v>586</v>
      </c>
      <c r="J119" s="128"/>
      <c r="K119" s="128" t="s">
        <v>16</v>
      </c>
      <c r="L119"/>
      <c r="M119"/>
      <c r="N119"/>
    </row>
    <row r="120" spans="1:14" ht="90" x14ac:dyDescent="0.25">
      <c r="A120" s="128" t="s">
        <v>197</v>
      </c>
      <c r="B120" s="128" t="s">
        <v>198</v>
      </c>
      <c r="C120" s="128" t="s">
        <v>198</v>
      </c>
      <c r="D120" s="128" t="s">
        <v>28</v>
      </c>
      <c r="E120" s="129"/>
      <c r="F120" s="128" t="s">
        <v>462</v>
      </c>
      <c r="G120" s="128" t="s">
        <v>709</v>
      </c>
      <c r="H120" s="128" t="s">
        <v>15</v>
      </c>
      <c r="I120" s="128" t="s">
        <v>586</v>
      </c>
      <c r="J120" s="128"/>
      <c r="K120" s="128" t="s">
        <v>16</v>
      </c>
      <c r="L120"/>
      <c r="M120"/>
      <c r="N120"/>
    </row>
    <row r="121" spans="1:14" ht="195" x14ac:dyDescent="0.25">
      <c r="A121" s="128" t="s">
        <v>498</v>
      </c>
      <c r="B121" s="128" t="s">
        <v>497</v>
      </c>
      <c r="C121" s="128" t="s">
        <v>497</v>
      </c>
      <c r="D121" s="128" t="s">
        <v>28</v>
      </c>
      <c r="E121" s="129"/>
      <c r="F121" s="128" t="s">
        <v>462</v>
      </c>
      <c r="G121" s="128" t="s">
        <v>830</v>
      </c>
      <c r="H121" s="128" t="s">
        <v>15</v>
      </c>
      <c r="I121" s="128" t="s">
        <v>586</v>
      </c>
      <c r="J121" s="128"/>
      <c r="K121" s="128" t="s">
        <v>16</v>
      </c>
      <c r="L121"/>
      <c r="M121"/>
      <c r="N121"/>
    </row>
    <row r="122" spans="1:14" ht="90" x14ac:dyDescent="0.25">
      <c r="A122" s="128" t="s">
        <v>199</v>
      </c>
      <c r="B122" s="128" t="s">
        <v>200</v>
      </c>
      <c r="C122" s="128" t="s">
        <v>200</v>
      </c>
      <c r="D122" s="128" t="s">
        <v>28</v>
      </c>
      <c r="E122" s="129"/>
      <c r="F122" s="128" t="s">
        <v>462</v>
      </c>
      <c r="G122" s="128" t="s">
        <v>710</v>
      </c>
      <c r="H122" s="128" t="s">
        <v>15</v>
      </c>
      <c r="I122" s="128" t="s">
        <v>586</v>
      </c>
      <c r="J122" s="128"/>
      <c r="K122" s="128" t="s">
        <v>16</v>
      </c>
      <c r="L122"/>
      <c r="M122"/>
      <c r="N122"/>
    </row>
    <row r="123" spans="1:14" ht="225" x14ac:dyDescent="0.25">
      <c r="A123" s="128" t="s">
        <v>496</v>
      </c>
      <c r="B123" s="128" t="s">
        <v>495</v>
      </c>
      <c r="C123" s="128" t="s">
        <v>495</v>
      </c>
      <c r="D123" s="128" t="s">
        <v>28</v>
      </c>
      <c r="E123" s="129"/>
      <c r="F123" s="128" t="s">
        <v>462</v>
      </c>
      <c r="G123" s="128" t="s">
        <v>831</v>
      </c>
      <c r="H123" s="128" t="s">
        <v>15</v>
      </c>
      <c r="I123" s="128" t="s">
        <v>586</v>
      </c>
      <c r="J123" s="128"/>
      <c r="K123" s="128" t="s">
        <v>16</v>
      </c>
      <c r="L123"/>
      <c r="M123"/>
      <c r="N123"/>
    </row>
    <row r="124" spans="1:14" ht="90" x14ac:dyDescent="0.25">
      <c r="A124" s="128" t="s">
        <v>447</v>
      </c>
      <c r="B124" s="128" t="s">
        <v>96</v>
      </c>
      <c r="C124" s="128" t="s">
        <v>96</v>
      </c>
      <c r="D124" s="128" t="s">
        <v>28</v>
      </c>
      <c r="E124" s="129"/>
      <c r="F124" s="128" t="s">
        <v>462</v>
      </c>
      <c r="G124" s="128" t="s">
        <v>635</v>
      </c>
      <c r="H124" s="128" t="s">
        <v>15</v>
      </c>
      <c r="I124" s="128" t="s">
        <v>586</v>
      </c>
      <c r="J124" s="128"/>
      <c r="K124" s="128" t="s">
        <v>16</v>
      </c>
      <c r="L124"/>
      <c r="M124"/>
      <c r="N124"/>
    </row>
    <row r="125" spans="1:14" ht="195" x14ac:dyDescent="0.25">
      <c r="A125" s="128" t="s">
        <v>494</v>
      </c>
      <c r="B125" s="128" t="s">
        <v>493</v>
      </c>
      <c r="C125" s="128" t="s">
        <v>493</v>
      </c>
      <c r="D125" s="128" t="s">
        <v>28</v>
      </c>
      <c r="E125" s="129"/>
      <c r="F125" s="128" t="s">
        <v>462</v>
      </c>
      <c r="G125" s="128" t="s">
        <v>832</v>
      </c>
      <c r="H125" s="128" t="s">
        <v>15</v>
      </c>
      <c r="I125" s="128" t="s">
        <v>586</v>
      </c>
      <c r="J125" s="128"/>
      <c r="K125" s="128" t="s">
        <v>16</v>
      </c>
      <c r="L125"/>
      <c r="M125"/>
      <c r="N125"/>
    </row>
    <row r="126" spans="1:14" ht="195" x14ac:dyDescent="0.25">
      <c r="A126" s="128" t="s">
        <v>864</v>
      </c>
      <c r="B126" s="128" t="s">
        <v>865</v>
      </c>
      <c r="C126" s="128" t="s">
        <v>865</v>
      </c>
      <c r="D126" s="128" t="s">
        <v>28</v>
      </c>
      <c r="E126" s="129"/>
      <c r="F126" s="128" t="s">
        <v>464</v>
      </c>
      <c r="G126" s="128" t="s">
        <v>866</v>
      </c>
      <c r="H126" s="128" t="s">
        <v>15</v>
      </c>
      <c r="I126" s="128" t="s">
        <v>586</v>
      </c>
      <c r="J126" s="128" t="s">
        <v>463</v>
      </c>
      <c r="K126" s="128" t="s">
        <v>16</v>
      </c>
      <c r="L126"/>
      <c r="M126"/>
      <c r="N126"/>
    </row>
    <row r="127" spans="1:14" ht="90" x14ac:dyDescent="0.25">
      <c r="A127" s="128" t="s">
        <v>444</v>
      </c>
      <c r="B127" s="128" t="s">
        <v>109</v>
      </c>
      <c r="C127" s="128" t="s">
        <v>109</v>
      </c>
      <c r="D127" s="128" t="s">
        <v>28</v>
      </c>
      <c r="E127" s="129"/>
      <c r="F127" s="128" t="s">
        <v>462</v>
      </c>
      <c r="G127" s="128" t="s">
        <v>643</v>
      </c>
      <c r="H127" s="128" t="s">
        <v>15</v>
      </c>
      <c r="I127" s="128" t="s">
        <v>586</v>
      </c>
      <c r="J127" s="128"/>
      <c r="K127" s="128" t="s">
        <v>16</v>
      </c>
      <c r="L127"/>
      <c r="M127"/>
      <c r="N127"/>
    </row>
    <row r="128" spans="1:14" ht="75" x14ac:dyDescent="0.25">
      <c r="A128" s="128" t="s">
        <v>455</v>
      </c>
      <c r="B128" s="128" t="s">
        <v>47</v>
      </c>
      <c r="C128" s="128" t="s">
        <v>47</v>
      </c>
      <c r="D128" s="128" t="s">
        <v>28</v>
      </c>
      <c r="E128" s="129"/>
      <c r="F128" s="128" t="s">
        <v>462</v>
      </c>
      <c r="G128" s="128" t="s">
        <v>599</v>
      </c>
      <c r="H128" s="128" t="s">
        <v>15</v>
      </c>
      <c r="I128" s="128" t="s">
        <v>586</v>
      </c>
      <c r="J128" s="128"/>
      <c r="K128" s="128" t="s">
        <v>16</v>
      </c>
      <c r="L128"/>
      <c r="M128"/>
      <c r="N128"/>
    </row>
    <row r="129" spans="1:14" ht="90" x14ac:dyDescent="0.25">
      <c r="A129" s="128" t="s">
        <v>98</v>
      </c>
      <c r="B129" s="128" t="s">
        <v>99</v>
      </c>
      <c r="C129" s="128" t="s">
        <v>99</v>
      </c>
      <c r="D129" s="128" t="s">
        <v>28</v>
      </c>
      <c r="E129" s="129"/>
      <c r="F129" s="128" t="s">
        <v>462</v>
      </c>
      <c r="G129" s="128" t="s">
        <v>637</v>
      </c>
      <c r="H129" s="128" t="s">
        <v>15</v>
      </c>
      <c r="I129" s="128" t="s">
        <v>586</v>
      </c>
      <c r="J129" s="128"/>
      <c r="K129" s="128" t="s">
        <v>16</v>
      </c>
      <c r="L129"/>
      <c r="M129"/>
      <c r="N129"/>
    </row>
    <row r="130" spans="1:14" ht="90" x14ac:dyDescent="0.25">
      <c r="A130" s="128" t="s">
        <v>100</v>
      </c>
      <c r="B130" s="128" t="s">
        <v>101</v>
      </c>
      <c r="C130" s="128" t="s">
        <v>101</v>
      </c>
      <c r="D130" s="128" t="s">
        <v>28</v>
      </c>
      <c r="E130" s="129"/>
      <c r="F130" s="128" t="s">
        <v>462</v>
      </c>
      <c r="G130" s="128" t="s">
        <v>638</v>
      </c>
      <c r="H130" s="128" t="s">
        <v>15</v>
      </c>
      <c r="I130" s="128" t="s">
        <v>586</v>
      </c>
      <c r="J130" s="128"/>
      <c r="K130" s="128" t="s">
        <v>16</v>
      </c>
      <c r="L130"/>
      <c r="M130"/>
      <c r="N130"/>
    </row>
    <row r="131" spans="1:14" ht="60" x14ac:dyDescent="0.25">
      <c r="A131" s="128" t="s">
        <v>446</v>
      </c>
      <c r="B131" s="128" t="s">
        <v>97</v>
      </c>
      <c r="C131" s="128" t="s">
        <v>97</v>
      </c>
      <c r="D131" s="128" t="s">
        <v>28</v>
      </c>
      <c r="E131" s="129"/>
      <c r="F131" s="128" t="s">
        <v>462</v>
      </c>
      <c r="G131" s="128" t="s">
        <v>636</v>
      </c>
      <c r="H131" s="128" t="s">
        <v>15</v>
      </c>
      <c r="I131" s="128" t="s">
        <v>586</v>
      </c>
      <c r="J131" s="128"/>
      <c r="K131" s="128" t="s">
        <v>16</v>
      </c>
      <c r="L131"/>
      <c r="M131"/>
      <c r="N131"/>
    </row>
    <row r="132" spans="1:14" ht="90" x14ac:dyDescent="0.25">
      <c r="A132" s="128" t="s">
        <v>102</v>
      </c>
      <c r="B132" s="128" t="s">
        <v>103</v>
      </c>
      <c r="C132" s="128" t="s">
        <v>103</v>
      </c>
      <c r="D132" s="128" t="s">
        <v>28</v>
      </c>
      <c r="E132" s="129"/>
      <c r="F132" s="128" t="s">
        <v>462</v>
      </c>
      <c r="G132" s="128" t="s">
        <v>639</v>
      </c>
      <c r="H132" s="128" t="s">
        <v>15</v>
      </c>
      <c r="I132" s="128" t="s">
        <v>586</v>
      </c>
      <c r="J132" s="128"/>
      <c r="K132" s="128" t="s">
        <v>16</v>
      </c>
      <c r="L132"/>
      <c r="M132"/>
      <c r="N132"/>
    </row>
    <row r="133" spans="1:14" ht="105" x14ac:dyDescent="0.25">
      <c r="A133" s="128" t="s">
        <v>422</v>
      </c>
      <c r="B133" s="128" t="s">
        <v>286</v>
      </c>
      <c r="C133" s="128" t="s">
        <v>286</v>
      </c>
      <c r="D133" s="128" t="s">
        <v>28</v>
      </c>
      <c r="E133" s="129"/>
      <c r="F133" s="128" t="s">
        <v>462</v>
      </c>
      <c r="G133" s="128" t="s">
        <v>768</v>
      </c>
      <c r="H133" s="128" t="s">
        <v>15</v>
      </c>
      <c r="I133" s="128" t="s">
        <v>586</v>
      </c>
      <c r="J133" s="128"/>
      <c r="K133" s="128" t="s">
        <v>16</v>
      </c>
      <c r="L133"/>
      <c r="M133"/>
      <c r="N133"/>
    </row>
    <row r="134" spans="1:14" ht="90" x14ac:dyDescent="0.25">
      <c r="A134" s="128" t="s">
        <v>104</v>
      </c>
      <c r="B134" s="128" t="s">
        <v>105</v>
      </c>
      <c r="C134" s="128" t="s">
        <v>105</v>
      </c>
      <c r="D134" s="128" t="s">
        <v>28</v>
      </c>
      <c r="E134" s="129"/>
      <c r="F134" s="128" t="s">
        <v>462</v>
      </c>
      <c r="G134" s="128" t="s">
        <v>640</v>
      </c>
      <c r="H134" s="128" t="s">
        <v>15</v>
      </c>
      <c r="I134" s="128" t="s">
        <v>586</v>
      </c>
      <c r="J134" s="128"/>
      <c r="K134" s="128" t="s">
        <v>16</v>
      </c>
      <c r="L134"/>
      <c r="M134"/>
      <c r="N134"/>
    </row>
    <row r="135" spans="1:14" ht="90" x14ac:dyDescent="0.25">
      <c r="A135" s="128" t="s">
        <v>224</v>
      </c>
      <c r="B135" s="128" t="s">
        <v>225</v>
      </c>
      <c r="C135" s="128" t="s">
        <v>225</v>
      </c>
      <c r="D135" s="128" t="s">
        <v>28</v>
      </c>
      <c r="E135" s="129"/>
      <c r="F135" s="128" t="s">
        <v>462</v>
      </c>
      <c r="G135" s="128" t="s">
        <v>724</v>
      </c>
      <c r="H135" s="128" t="s">
        <v>15</v>
      </c>
      <c r="I135" s="128" t="s">
        <v>586</v>
      </c>
      <c r="J135" s="128"/>
      <c r="K135" s="128" t="s">
        <v>16</v>
      </c>
      <c r="L135"/>
      <c r="M135"/>
      <c r="N135"/>
    </row>
    <row r="136" spans="1:14" ht="75" x14ac:dyDescent="0.25">
      <c r="A136" s="128" t="s">
        <v>240</v>
      </c>
      <c r="B136" s="128" t="s">
        <v>241</v>
      </c>
      <c r="C136" s="128" t="s">
        <v>241</v>
      </c>
      <c r="D136" s="128" t="s">
        <v>28</v>
      </c>
      <c r="E136" s="129"/>
      <c r="F136" s="128" t="s">
        <v>462</v>
      </c>
      <c r="G136" s="128" t="s">
        <v>736</v>
      </c>
      <c r="H136" s="128" t="s">
        <v>15</v>
      </c>
      <c r="I136" s="128" t="s">
        <v>586</v>
      </c>
      <c r="J136" s="128"/>
      <c r="K136" s="128" t="s">
        <v>16</v>
      </c>
      <c r="L136"/>
      <c r="M136"/>
      <c r="N136"/>
    </row>
    <row r="137" spans="1:14" ht="195" x14ac:dyDescent="0.25">
      <c r="A137" s="128" t="s">
        <v>879</v>
      </c>
      <c r="B137" s="128" t="s">
        <v>880</v>
      </c>
      <c r="C137" s="128" t="s">
        <v>880</v>
      </c>
      <c r="D137" s="128" t="s">
        <v>28</v>
      </c>
      <c r="E137" s="129"/>
      <c r="F137" s="128" t="s">
        <v>29</v>
      </c>
      <c r="G137" s="128" t="s">
        <v>881</v>
      </c>
      <c r="H137" s="128" t="s">
        <v>15</v>
      </c>
      <c r="I137" s="128" t="s">
        <v>586</v>
      </c>
      <c r="J137" s="128"/>
      <c r="K137" s="128" t="s">
        <v>16</v>
      </c>
      <c r="L137"/>
      <c r="M137"/>
      <c r="N137"/>
    </row>
    <row r="138" spans="1:14" ht="75" x14ac:dyDescent="0.25">
      <c r="A138" s="128" t="s">
        <v>238</v>
      </c>
      <c r="B138" s="128" t="s">
        <v>239</v>
      </c>
      <c r="C138" s="128" t="s">
        <v>239</v>
      </c>
      <c r="D138" s="128" t="s">
        <v>28</v>
      </c>
      <c r="E138" s="129"/>
      <c r="F138" s="128" t="s">
        <v>462</v>
      </c>
      <c r="G138" s="128" t="s">
        <v>735</v>
      </c>
      <c r="H138" s="128" t="s">
        <v>15</v>
      </c>
      <c r="I138" s="128" t="s">
        <v>586</v>
      </c>
      <c r="J138" s="128"/>
      <c r="K138" s="128" t="s">
        <v>16</v>
      </c>
      <c r="L138"/>
      <c r="M138"/>
      <c r="N138"/>
    </row>
    <row r="139" spans="1:14" ht="90" x14ac:dyDescent="0.25">
      <c r="A139" s="128" t="s">
        <v>168</v>
      </c>
      <c r="B139" s="128" t="s">
        <v>169</v>
      </c>
      <c r="C139" s="128" t="s">
        <v>169</v>
      </c>
      <c r="D139" s="128" t="s">
        <v>28</v>
      </c>
      <c r="E139" s="129"/>
      <c r="F139" s="128" t="s">
        <v>464</v>
      </c>
      <c r="G139" s="128" t="s">
        <v>689</v>
      </c>
      <c r="H139" s="128" t="s">
        <v>15</v>
      </c>
      <c r="I139" s="128" t="s">
        <v>586</v>
      </c>
      <c r="J139" s="128" t="s">
        <v>463</v>
      </c>
      <c r="K139" s="128" t="s">
        <v>16</v>
      </c>
      <c r="L139"/>
      <c r="M139"/>
      <c r="N139"/>
    </row>
    <row r="140" spans="1:14" ht="195" x14ac:dyDescent="0.25">
      <c r="A140" s="128" t="s">
        <v>567</v>
      </c>
      <c r="B140" s="128" t="s">
        <v>568</v>
      </c>
      <c r="C140" s="128" t="s">
        <v>568</v>
      </c>
      <c r="D140" s="128" t="s">
        <v>28</v>
      </c>
      <c r="E140" s="129"/>
      <c r="F140" s="128" t="s">
        <v>462</v>
      </c>
      <c r="G140" s="128" t="s">
        <v>848</v>
      </c>
      <c r="H140" s="128" t="s">
        <v>15</v>
      </c>
      <c r="I140" s="128" t="s">
        <v>586</v>
      </c>
      <c r="J140" s="128"/>
      <c r="K140" s="128" t="s">
        <v>16</v>
      </c>
      <c r="L140"/>
      <c r="M140"/>
      <c r="N140"/>
    </row>
    <row r="141" spans="1:14" ht="90" x14ac:dyDescent="0.25">
      <c r="A141" s="128" t="s">
        <v>737</v>
      </c>
      <c r="B141" s="128" t="s">
        <v>242</v>
      </c>
      <c r="C141" s="128" t="s">
        <v>242</v>
      </c>
      <c r="D141" s="128" t="s">
        <v>28</v>
      </c>
      <c r="E141" s="129"/>
      <c r="F141" s="128" t="s">
        <v>462</v>
      </c>
      <c r="G141" s="128" t="s">
        <v>738</v>
      </c>
      <c r="H141" s="128" t="s">
        <v>15</v>
      </c>
      <c r="I141" s="128" t="s">
        <v>586</v>
      </c>
      <c r="J141" s="128"/>
      <c r="K141" s="128" t="s">
        <v>16</v>
      </c>
      <c r="L141"/>
      <c r="M141"/>
      <c r="N141"/>
    </row>
    <row r="142" spans="1:14" ht="90" x14ac:dyDescent="0.25">
      <c r="A142" s="128" t="s">
        <v>324</v>
      </c>
      <c r="B142" s="128" t="s">
        <v>325</v>
      </c>
      <c r="C142" s="128" t="s">
        <v>325</v>
      </c>
      <c r="D142" s="128" t="s">
        <v>28</v>
      </c>
      <c r="E142" s="129"/>
      <c r="F142" s="128" t="s">
        <v>462</v>
      </c>
      <c r="G142" s="128" t="s">
        <v>791</v>
      </c>
      <c r="H142" s="128" t="s">
        <v>15</v>
      </c>
      <c r="I142" s="128" t="s">
        <v>586</v>
      </c>
      <c r="J142" s="128"/>
      <c r="K142" s="128" t="s">
        <v>16</v>
      </c>
      <c r="L142"/>
      <c r="M142"/>
      <c r="N142"/>
    </row>
    <row r="143" spans="1:14" ht="90" x14ac:dyDescent="0.25">
      <c r="A143" s="128" t="s">
        <v>106</v>
      </c>
      <c r="B143" s="128" t="s">
        <v>107</v>
      </c>
      <c r="C143" s="128" t="s">
        <v>107</v>
      </c>
      <c r="D143" s="128" t="s">
        <v>28</v>
      </c>
      <c r="E143" s="129"/>
      <c r="F143" s="128" t="s">
        <v>466</v>
      </c>
      <c r="G143" s="128" t="s">
        <v>641</v>
      </c>
      <c r="H143" s="128" t="s">
        <v>15</v>
      </c>
      <c r="I143" s="128" t="s">
        <v>586</v>
      </c>
      <c r="J143" s="128" t="s">
        <v>463</v>
      </c>
      <c r="K143" s="128" t="s">
        <v>16</v>
      </c>
      <c r="L143"/>
      <c r="M143"/>
      <c r="N143"/>
    </row>
    <row r="144" spans="1:14" ht="195" x14ac:dyDescent="0.25">
      <c r="A144" s="128" t="s">
        <v>565</v>
      </c>
      <c r="B144" s="128" t="s">
        <v>566</v>
      </c>
      <c r="C144" s="128" t="s">
        <v>566</v>
      </c>
      <c r="D144" s="128" t="s">
        <v>28</v>
      </c>
      <c r="E144" s="129"/>
      <c r="F144" s="128" t="s">
        <v>462</v>
      </c>
      <c r="G144" s="128" t="s">
        <v>847</v>
      </c>
      <c r="H144" s="128" t="s">
        <v>15</v>
      </c>
      <c r="I144" s="128" t="s">
        <v>586</v>
      </c>
      <c r="J144" s="128"/>
      <c r="K144" s="128" t="s">
        <v>16</v>
      </c>
      <c r="L144"/>
      <c r="M144"/>
      <c r="N144"/>
    </row>
    <row r="145" spans="1:14" ht="75" x14ac:dyDescent="0.25">
      <c r="A145" s="128" t="s">
        <v>243</v>
      </c>
      <c r="B145" s="128" t="s">
        <v>244</v>
      </c>
      <c r="C145" s="128" t="s">
        <v>244</v>
      </c>
      <c r="D145" s="128" t="s">
        <v>28</v>
      </c>
      <c r="E145" s="129"/>
      <c r="F145" s="128" t="s">
        <v>462</v>
      </c>
      <c r="G145" s="128" t="s">
        <v>739</v>
      </c>
      <c r="H145" s="128" t="s">
        <v>15</v>
      </c>
      <c r="I145" s="128" t="s">
        <v>586</v>
      </c>
      <c r="J145" s="128"/>
      <c r="K145" s="128" t="s">
        <v>16</v>
      </c>
      <c r="L145"/>
      <c r="M145"/>
      <c r="N145"/>
    </row>
    <row r="146" spans="1:14" ht="75" x14ac:dyDescent="0.25">
      <c r="A146" s="128" t="s">
        <v>245</v>
      </c>
      <c r="B146" s="128" t="s">
        <v>246</v>
      </c>
      <c r="C146" s="128" t="s">
        <v>246</v>
      </c>
      <c r="D146" s="128" t="s">
        <v>28</v>
      </c>
      <c r="E146" s="129"/>
      <c r="F146" s="128" t="s">
        <v>462</v>
      </c>
      <c r="G146" s="128" t="s">
        <v>740</v>
      </c>
      <c r="H146" s="128" t="s">
        <v>15</v>
      </c>
      <c r="I146" s="128" t="s">
        <v>586</v>
      </c>
      <c r="J146" s="128"/>
      <c r="K146" s="128" t="s">
        <v>16</v>
      </c>
      <c r="L146"/>
      <c r="M146"/>
      <c r="N146"/>
    </row>
    <row r="147" spans="1:14" ht="75" x14ac:dyDescent="0.25">
      <c r="A147" s="128" t="s">
        <v>247</v>
      </c>
      <c r="B147" s="128" t="s">
        <v>248</v>
      </c>
      <c r="C147" s="128" t="s">
        <v>248</v>
      </c>
      <c r="D147" s="128" t="s">
        <v>28</v>
      </c>
      <c r="E147" s="129"/>
      <c r="F147" s="128" t="s">
        <v>462</v>
      </c>
      <c r="G147" s="128" t="s">
        <v>741</v>
      </c>
      <c r="H147" s="128" t="s">
        <v>15</v>
      </c>
      <c r="I147" s="128" t="s">
        <v>586</v>
      </c>
      <c r="J147" s="128"/>
      <c r="K147" s="128" t="s">
        <v>16</v>
      </c>
      <c r="L147"/>
      <c r="M147"/>
      <c r="N147"/>
    </row>
    <row r="148" spans="1:14" ht="75" x14ac:dyDescent="0.25">
      <c r="A148" s="128" t="s">
        <v>249</v>
      </c>
      <c r="B148" s="128" t="s">
        <v>250</v>
      </c>
      <c r="C148" s="128" t="s">
        <v>250</v>
      </c>
      <c r="D148" s="128" t="s">
        <v>28</v>
      </c>
      <c r="E148" s="129"/>
      <c r="F148" s="128" t="s">
        <v>462</v>
      </c>
      <c r="G148" s="128" t="s">
        <v>742</v>
      </c>
      <c r="H148" s="128" t="s">
        <v>15</v>
      </c>
      <c r="I148" s="128" t="s">
        <v>586</v>
      </c>
      <c r="J148" s="128"/>
      <c r="K148" s="128" t="s">
        <v>16</v>
      </c>
      <c r="L148"/>
      <c r="M148"/>
      <c r="N148"/>
    </row>
    <row r="149" spans="1:14" ht="90" x14ac:dyDescent="0.25">
      <c r="A149" s="128" t="s">
        <v>445</v>
      </c>
      <c r="B149" s="128" t="s">
        <v>108</v>
      </c>
      <c r="C149" s="128" t="s">
        <v>108</v>
      </c>
      <c r="D149" s="128" t="s">
        <v>28</v>
      </c>
      <c r="E149" s="129"/>
      <c r="F149" s="128" t="s">
        <v>462</v>
      </c>
      <c r="G149" s="128" t="s">
        <v>642</v>
      </c>
      <c r="H149" s="128" t="s">
        <v>15</v>
      </c>
      <c r="I149" s="128" t="s">
        <v>586</v>
      </c>
      <c r="J149" s="128"/>
      <c r="K149" s="128" t="s">
        <v>16</v>
      </c>
      <c r="L149"/>
      <c r="M149"/>
      <c r="N149"/>
    </row>
    <row r="150" spans="1:14" ht="90" x14ac:dyDescent="0.25">
      <c r="A150" s="128" t="s">
        <v>492</v>
      </c>
      <c r="B150" s="128" t="s">
        <v>75</v>
      </c>
      <c r="C150" s="128" t="s">
        <v>75</v>
      </c>
      <c r="D150" s="128" t="s">
        <v>28</v>
      </c>
      <c r="E150" s="129"/>
      <c r="F150" s="128" t="s">
        <v>462</v>
      </c>
      <c r="G150" s="128" t="s">
        <v>623</v>
      </c>
      <c r="H150" s="128" t="s">
        <v>15</v>
      </c>
      <c r="I150" s="128" t="s">
        <v>586</v>
      </c>
      <c r="J150" s="128"/>
      <c r="K150" s="128" t="s">
        <v>16</v>
      </c>
      <c r="L150"/>
      <c r="M150"/>
      <c r="N150"/>
    </row>
    <row r="151" spans="1:14" ht="90" x14ac:dyDescent="0.25">
      <c r="A151" s="128" t="s">
        <v>251</v>
      </c>
      <c r="B151" s="128" t="s">
        <v>252</v>
      </c>
      <c r="C151" s="128" t="s">
        <v>252</v>
      </c>
      <c r="D151" s="128" t="s">
        <v>28</v>
      </c>
      <c r="E151" s="129"/>
      <c r="F151" s="128" t="s">
        <v>462</v>
      </c>
      <c r="G151" s="128" t="s">
        <v>743</v>
      </c>
      <c r="H151" s="128" t="s">
        <v>15</v>
      </c>
      <c r="I151" s="128" t="s">
        <v>586</v>
      </c>
      <c r="J151" s="128"/>
      <c r="K151" s="128" t="s">
        <v>16</v>
      </c>
      <c r="L151"/>
      <c r="M151"/>
      <c r="N151"/>
    </row>
    <row r="152" spans="1:14" ht="75" x14ac:dyDescent="0.25">
      <c r="A152" s="128" t="s">
        <v>253</v>
      </c>
      <c r="B152" s="128" t="s">
        <v>254</v>
      </c>
      <c r="C152" s="128" t="s">
        <v>254</v>
      </c>
      <c r="D152" s="128" t="s">
        <v>28</v>
      </c>
      <c r="E152" s="129"/>
      <c r="F152" s="128" t="s">
        <v>462</v>
      </c>
      <c r="G152" s="128" t="s">
        <v>744</v>
      </c>
      <c r="H152" s="128" t="s">
        <v>15</v>
      </c>
      <c r="I152" s="128" t="s">
        <v>586</v>
      </c>
      <c r="J152" s="128"/>
      <c r="K152" s="128" t="s">
        <v>16</v>
      </c>
      <c r="L152"/>
      <c r="M152"/>
      <c r="N152"/>
    </row>
    <row r="153" spans="1:14" ht="90" x14ac:dyDescent="0.25">
      <c r="A153" s="128" t="s">
        <v>559</v>
      </c>
      <c r="B153" s="128" t="s">
        <v>560</v>
      </c>
      <c r="C153" s="128" t="s">
        <v>560</v>
      </c>
      <c r="D153" s="128" t="s">
        <v>28</v>
      </c>
      <c r="E153" s="129"/>
      <c r="F153" s="128" t="s">
        <v>462</v>
      </c>
      <c r="G153" s="128" t="s">
        <v>843</v>
      </c>
      <c r="H153" s="128" t="s">
        <v>15</v>
      </c>
      <c r="I153" s="128" t="s">
        <v>586</v>
      </c>
      <c r="J153" s="128"/>
      <c r="K153" s="128" t="s">
        <v>16</v>
      </c>
      <c r="L153"/>
      <c r="M153"/>
      <c r="N153"/>
    </row>
    <row r="154" spans="1:14" ht="195" x14ac:dyDescent="0.25">
      <c r="A154" s="128" t="s">
        <v>309</v>
      </c>
      <c r="B154" s="128" t="s">
        <v>310</v>
      </c>
      <c r="C154" s="128" t="s">
        <v>310</v>
      </c>
      <c r="D154" s="128" t="s">
        <v>28</v>
      </c>
      <c r="E154" s="129"/>
      <c r="F154" s="128" t="s">
        <v>462</v>
      </c>
      <c r="G154" s="128" t="s">
        <v>781</v>
      </c>
      <c r="H154" s="128" t="s">
        <v>15</v>
      </c>
      <c r="I154" s="128" t="s">
        <v>586</v>
      </c>
      <c r="J154" s="128"/>
      <c r="K154" s="128" t="s">
        <v>16</v>
      </c>
      <c r="L154"/>
      <c r="M154"/>
      <c r="N154"/>
    </row>
    <row r="155" spans="1:14" ht="105" x14ac:dyDescent="0.25">
      <c r="A155" s="128" t="s">
        <v>440</v>
      </c>
      <c r="B155" s="128" t="s">
        <v>131</v>
      </c>
      <c r="C155" s="128" t="s">
        <v>131</v>
      </c>
      <c r="D155" s="128" t="s">
        <v>28</v>
      </c>
      <c r="E155" s="129"/>
      <c r="F155" s="128" t="s">
        <v>462</v>
      </c>
      <c r="G155" s="128" t="s">
        <v>658</v>
      </c>
      <c r="H155" s="128" t="s">
        <v>15</v>
      </c>
      <c r="I155" s="128" t="s">
        <v>586</v>
      </c>
      <c r="J155" s="128"/>
      <c r="K155" s="128" t="s">
        <v>16</v>
      </c>
      <c r="L155"/>
      <c r="M155"/>
      <c r="N155"/>
    </row>
    <row r="156" spans="1:14" ht="90" x14ac:dyDescent="0.25">
      <c r="A156" s="128" t="s">
        <v>255</v>
      </c>
      <c r="B156" s="128" t="s">
        <v>256</v>
      </c>
      <c r="C156" s="128" t="s">
        <v>256</v>
      </c>
      <c r="D156" s="128" t="s">
        <v>28</v>
      </c>
      <c r="E156" s="129"/>
      <c r="F156" s="128" t="s">
        <v>462</v>
      </c>
      <c r="G156" s="128" t="s">
        <v>745</v>
      </c>
      <c r="H156" s="128" t="s">
        <v>15</v>
      </c>
      <c r="I156" s="128" t="s">
        <v>586</v>
      </c>
      <c r="J156" s="128"/>
      <c r="K156" s="128" t="s">
        <v>16</v>
      </c>
      <c r="L156"/>
      <c r="M156"/>
      <c r="N156"/>
    </row>
    <row r="157" spans="1:14" ht="90" x14ac:dyDescent="0.25">
      <c r="A157" s="128" t="s">
        <v>849</v>
      </c>
      <c r="B157" s="128" t="s">
        <v>850</v>
      </c>
      <c r="C157" s="128" t="s">
        <v>850</v>
      </c>
      <c r="D157" s="128" t="s">
        <v>28</v>
      </c>
      <c r="E157" s="129"/>
      <c r="F157" s="128" t="s">
        <v>462</v>
      </c>
      <c r="G157" s="128" t="s">
        <v>851</v>
      </c>
      <c r="H157" s="128" t="s">
        <v>15</v>
      </c>
      <c r="I157" s="128" t="s">
        <v>586</v>
      </c>
      <c r="J157" s="128"/>
      <c r="K157" s="128" t="s">
        <v>16</v>
      </c>
      <c r="L157"/>
      <c r="M157"/>
      <c r="N157"/>
    </row>
    <row r="158" spans="1:14" ht="180" x14ac:dyDescent="0.25">
      <c r="A158" s="128" t="s">
        <v>813</v>
      </c>
      <c r="B158" s="128" t="s">
        <v>814</v>
      </c>
      <c r="C158" s="128" t="s">
        <v>814</v>
      </c>
      <c r="D158" s="128" t="s">
        <v>28</v>
      </c>
      <c r="E158" s="129"/>
      <c r="F158" s="128" t="s">
        <v>464</v>
      </c>
      <c r="G158" s="128" t="s">
        <v>815</v>
      </c>
      <c r="H158" s="128" t="s">
        <v>15</v>
      </c>
      <c r="I158" s="128" t="s">
        <v>586</v>
      </c>
      <c r="J158" s="128" t="s">
        <v>463</v>
      </c>
      <c r="K158" s="128" t="s">
        <v>16</v>
      </c>
      <c r="L158"/>
      <c r="M158"/>
      <c r="N158"/>
    </row>
    <row r="159" spans="1:14" ht="90" x14ac:dyDescent="0.25">
      <c r="A159" s="128" t="s">
        <v>311</v>
      </c>
      <c r="B159" s="128" t="s">
        <v>312</v>
      </c>
      <c r="C159" s="128" t="s">
        <v>312</v>
      </c>
      <c r="D159" s="128" t="s">
        <v>28</v>
      </c>
      <c r="E159" s="129"/>
      <c r="F159" s="128" t="s">
        <v>462</v>
      </c>
      <c r="G159" s="128" t="s">
        <v>782</v>
      </c>
      <c r="H159" s="128" t="s">
        <v>15</v>
      </c>
      <c r="I159" s="128" t="s">
        <v>586</v>
      </c>
      <c r="J159" s="128"/>
      <c r="K159" s="128" t="s">
        <v>16</v>
      </c>
      <c r="L159"/>
      <c r="M159"/>
      <c r="N159"/>
    </row>
    <row r="160" spans="1:14" ht="210" x14ac:dyDescent="0.25">
      <c r="A160" s="128" t="s">
        <v>786</v>
      </c>
      <c r="B160" s="128" t="s">
        <v>787</v>
      </c>
      <c r="C160" s="128" t="s">
        <v>787</v>
      </c>
      <c r="D160" s="128" t="s">
        <v>28</v>
      </c>
      <c r="E160" s="129"/>
      <c r="F160" s="128" t="s">
        <v>29</v>
      </c>
      <c r="G160" s="128" t="s">
        <v>788</v>
      </c>
      <c r="H160" s="128" t="s">
        <v>15</v>
      </c>
      <c r="I160" s="128" t="s">
        <v>318</v>
      </c>
      <c r="J160" s="128"/>
      <c r="K160" s="128" t="s">
        <v>16</v>
      </c>
      <c r="L160"/>
      <c r="M160"/>
      <c r="N160"/>
    </row>
    <row r="161" spans="1:14" ht="90" x14ac:dyDescent="0.25">
      <c r="A161" s="128" t="s">
        <v>427</v>
      </c>
      <c r="B161" s="128" t="s">
        <v>237</v>
      </c>
      <c r="C161" s="128" t="s">
        <v>237</v>
      </c>
      <c r="D161" s="128" t="s">
        <v>28</v>
      </c>
      <c r="E161" s="129"/>
      <c r="F161" s="128" t="s">
        <v>462</v>
      </c>
      <c r="G161" s="128" t="s">
        <v>734</v>
      </c>
      <c r="H161" s="128" t="s">
        <v>15</v>
      </c>
      <c r="I161" s="128" t="s">
        <v>586</v>
      </c>
      <c r="J161" s="128"/>
      <c r="K161" s="128" t="s">
        <v>16</v>
      </c>
      <c r="L161"/>
      <c r="M161"/>
      <c r="N161"/>
    </row>
    <row r="162" spans="1:14" ht="75" x14ac:dyDescent="0.25">
      <c r="A162" s="128" t="s">
        <v>257</v>
      </c>
      <c r="B162" s="128" t="s">
        <v>258</v>
      </c>
      <c r="C162" s="128" t="s">
        <v>258</v>
      </c>
      <c r="D162" s="128" t="s">
        <v>28</v>
      </c>
      <c r="E162" s="129"/>
      <c r="F162" s="128" t="s">
        <v>462</v>
      </c>
      <c r="G162" s="128" t="s">
        <v>746</v>
      </c>
      <c r="H162" s="128" t="s">
        <v>15</v>
      </c>
      <c r="I162" s="128" t="s">
        <v>586</v>
      </c>
      <c r="J162" s="128"/>
      <c r="K162" s="128" t="s">
        <v>16</v>
      </c>
      <c r="L162"/>
      <c r="M162"/>
      <c r="N162"/>
    </row>
    <row r="163" spans="1:14" ht="90" x14ac:dyDescent="0.25">
      <c r="A163" s="128" t="s">
        <v>112</v>
      </c>
      <c r="B163" s="128" t="s">
        <v>113</v>
      </c>
      <c r="C163" s="128" t="s">
        <v>113</v>
      </c>
      <c r="D163" s="128" t="s">
        <v>28</v>
      </c>
      <c r="E163" s="129"/>
      <c r="F163" s="128" t="s">
        <v>462</v>
      </c>
      <c r="G163" s="128" t="s">
        <v>645</v>
      </c>
      <c r="H163" s="128" t="s">
        <v>15</v>
      </c>
      <c r="I163" s="128" t="s">
        <v>586</v>
      </c>
      <c r="J163" s="128"/>
      <c r="K163" s="128" t="s">
        <v>16</v>
      </c>
      <c r="L163"/>
      <c r="M163"/>
      <c r="N163"/>
    </row>
    <row r="164" spans="1:14" ht="90" x14ac:dyDescent="0.25">
      <c r="A164" s="128" t="s">
        <v>110</v>
      </c>
      <c r="B164" s="128" t="s">
        <v>111</v>
      </c>
      <c r="C164" s="128" t="s">
        <v>111</v>
      </c>
      <c r="D164" s="128" t="s">
        <v>28</v>
      </c>
      <c r="E164" s="129"/>
      <c r="F164" s="128" t="s">
        <v>462</v>
      </c>
      <c r="G164" s="128" t="s">
        <v>644</v>
      </c>
      <c r="H164" s="128" t="s">
        <v>15</v>
      </c>
      <c r="I164" s="128" t="s">
        <v>586</v>
      </c>
      <c r="J164" s="128"/>
      <c r="K164" s="128" t="s">
        <v>16</v>
      </c>
      <c r="L164"/>
      <c r="M164"/>
      <c r="N164"/>
    </row>
    <row r="165" spans="1:14" ht="90" x14ac:dyDescent="0.25">
      <c r="A165" s="128" t="s">
        <v>114</v>
      </c>
      <c r="B165" s="128" t="s">
        <v>115</v>
      </c>
      <c r="C165" s="128" t="s">
        <v>115</v>
      </c>
      <c r="D165" s="128" t="s">
        <v>28</v>
      </c>
      <c r="E165" s="129"/>
      <c r="F165" s="128" t="s">
        <v>462</v>
      </c>
      <c r="G165" s="128" t="s">
        <v>646</v>
      </c>
      <c r="H165" s="128" t="s">
        <v>15</v>
      </c>
      <c r="I165" s="128" t="s">
        <v>586</v>
      </c>
      <c r="J165" s="128"/>
      <c r="K165" s="128" t="s">
        <v>16</v>
      </c>
      <c r="L165"/>
      <c r="M165"/>
      <c r="N165"/>
    </row>
    <row r="166" spans="1:14" ht="90" x14ac:dyDescent="0.25">
      <c r="A166" s="128" t="s">
        <v>116</v>
      </c>
      <c r="B166" s="128" t="s">
        <v>117</v>
      </c>
      <c r="C166" s="128" t="s">
        <v>117</v>
      </c>
      <c r="D166" s="128" t="s">
        <v>28</v>
      </c>
      <c r="E166" s="129"/>
      <c r="F166" s="128" t="s">
        <v>462</v>
      </c>
      <c r="G166" s="128" t="s">
        <v>647</v>
      </c>
      <c r="H166" s="128" t="s">
        <v>15</v>
      </c>
      <c r="I166" s="128" t="s">
        <v>586</v>
      </c>
      <c r="J166" s="128"/>
      <c r="K166" s="128" t="s">
        <v>16</v>
      </c>
      <c r="L166"/>
      <c r="M166"/>
      <c r="N166"/>
    </row>
    <row r="167" spans="1:14" ht="90" x14ac:dyDescent="0.25">
      <c r="A167" s="128" t="s">
        <v>435</v>
      </c>
      <c r="B167" s="128" t="s">
        <v>170</v>
      </c>
      <c r="C167" s="128" t="s">
        <v>170</v>
      </c>
      <c r="D167" s="128" t="s">
        <v>28</v>
      </c>
      <c r="E167" s="129"/>
      <c r="F167" s="128" t="s">
        <v>464</v>
      </c>
      <c r="G167" s="128" t="s">
        <v>690</v>
      </c>
      <c r="H167" s="128" t="s">
        <v>15</v>
      </c>
      <c r="I167" s="128" t="s">
        <v>586</v>
      </c>
      <c r="J167" s="128" t="s">
        <v>463</v>
      </c>
      <c r="K167" s="128" t="s">
        <v>16</v>
      </c>
      <c r="L167"/>
      <c r="M167"/>
      <c r="N167"/>
    </row>
    <row r="168" spans="1:14" ht="90" x14ac:dyDescent="0.25">
      <c r="A168" s="128" t="s">
        <v>491</v>
      </c>
      <c r="B168" s="128" t="s">
        <v>171</v>
      </c>
      <c r="C168" s="128" t="s">
        <v>171</v>
      </c>
      <c r="D168" s="128" t="s">
        <v>28</v>
      </c>
      <c r="E168" s="129"/>
      <c r="F168" s="128" t="s">
        <v>464</v>
      </c>
      <c r="G168" s="128" t="s">
        <v>691</v>
      </c>
      <c r="H168" s="128" t="s">
        <v>15</v>
      </c>
      <c r="I168" s="128" t="s">
        <v>586</v>
      </c>
      <c r="J168" s="128" t="s">
        <v>463</v>
      </c>
      <c r="K168" s="128" t="s">
        <v>16</v>
      </c>
      <c r="L168"/>
      <c r="M168"/>
      <c r="N168"/>
    </row>
    <row r="169" spans="1:14" ht="75" x14ac:dyDescent="0.25">
      <c r="A169" s="128" t="s">
        <v>156</v>
      </c>
      <c r="B169" s="128" t="s">
        <v>157</v>
      </c>
      <c r="C169" s="128" t="s">
        <v>157</v>
      </c>
      <c r="D169" s="128" t="s">
        <v>28</v>
      </c>
      <c r="E169" s="129"/>
      <c r="F169" s="128" t="s">
        <v>464</v>
      </c>
      <c r="G169" s="128" t="s">
        <v>681</v>
      </c>
      <c r="H169" s="128" t="s">
        <v>15</v>
      </c>
      <c r="I169" s="128" t="s">
        <v>586</v>
      </c>
      <c r="J169" s="128" t="s">
        <v>463</v>
      </c>
      <c r="K169" s="128" t="s">
        <v>16</v>
      </c>
      <c r="L169"/>
      <c r="M169"/>
      <c r="N169"/>
    </row>
    <row r="170" spans="1:14" ht="105" x14ac:dyDescent="0.25">
      <c r="A170" s="128" t="s">
        <v>118</v>
      </c>
      <c r="B170" s="128" t="s">
        <v>119</v>
      </c>
      <c r="C170" s="128" t="s">
        <v>119</v>
      </c>
      <c r="D170" s="128" t="s">
        <v>28</v>
      </c>
      <c r="E170" s="129"/>
      <c r="F170" s="128" t="s">
        <v>462</v>
      </c>
      <c r="G170" s="128" t="s">
        <v>648</v>
      </c>
      <c r="H170" s="128" t="s">
        <v>15</v>
      </c>
      <c r="I170" s="128" t="s">
        <v>586</v>
      </c>
      <c r="J170" s="128"/>
      <c r="K170" s="128" t="s">
        <v>16</v>
      </c>
      <c r="L170"/>
      <c r="M170"/>
      <c r="N170"/>
    </row>
    <row r="171" spans="1:14" ht="300" x14ac:dyDescent="0.25">
      <c r="A171" s="128" t="s">
        <v>490</v>
      </c>
      <c r="B171" s="128" t="s">
        <v>489</v>
      </c>
      <c r="C171" s="128" t="s">
        <v>489</v>
      </c>
      <c r="D171" s="128" t="s">
        <v>28</v>
      </c>
      <c r="E171" s="129"/>
      <c r="F171" s="128" t="s">
        <v>462</v>
      </c>
      <c r="G171" s="128" t="s">
        <v>833</v>
      </c>
      <c r="H171" s="128" t="s">
        <v>15</v>
      </c>
      <c r="I171" s="128" t="s">
        <v>586</v>
      </c>
      <c r="J171" s="128"/>
      <c r="K171" s="128" t="s">
        <v>16</v>
      </c>
      <c r="L171"/>
      <c r="M171"/>
      <c r="N171"/>
    </row>
    <row r="172" spans="1:14" ht="75" x14ac:dyDescent="0.25">
      <c r="A172" s="128" t="s">
        <v>189</v>
      </c>
      <c r="B172" s="128" t="s">
        <v>190</v>
      </c>
      <c r="C172" s="128" t="s">
        <v>190</v>
      </c>
      <c r="D172" s="128" t="s">
        <v>28</v>
      </c>
      <c r="E172" s="129"/>
      <c r="F172" s="128" t="s">
        <v>464</v>
      </c>
      <c r="G172" s="128" t="s">
        <v>705</v>
      </c>
      <c r="H172" s="128" t="s">
        <v>15</v>
      </c>
      <c r="I172" s="128" t="s">
        <v>586</v>
      </c>
      <c r="J172" s="128" t="s">
        <v>463</v>
      </c>
      <c r="K172" s="128" t="s">
        <v>16</v>
      </c>
      <c r="L172"/>
      <c r="M172"/>
      <c r="N172"/>
    </row>
    <row r="173" spans="1:14" ht="90" x14ac:dyDescent="0.25">
      <c r="A173" s="128" t="s">
        <v>122</v>
      </c>
      <c r="B173" s="128" t="s">
        <v>123</v>
      </c>
      <c r="C173" s="128" t="s">
        <v>123</v>
      </c>
      <c r="D173" s="128" t="s">
        <v>28</v>
      </c>
      <c r="E173" s="129"/>
      <c r="F173" s="128" t="s">
        <v>462</v>
      </c>
      <c r="G173" s="128" t="s">
        <v>650</v>
      </c>
      <c r="H173" s="128" t="s">
        <v>15</v>
      </c>
      <c r="I173" s="128" t="s">
        <v>586</v>
      </c>
      <c r="J173" s="128"/>
      <c r="K173" s="128" t="s">
        <v>16</v>
      </c>
      <c r="L173"/>
      <c r="M173"/>
      <c r="N173"/>
    </row>
    <row r="174" spans="1:14" ht="90" x14ac:dyDescent="0.25">
      <c r="A174" s="128" t="s">
        <v>120</v>
      </c>
      <c r="B174" s="128" t="s">
        <v>121</v>
      </c>
      <c r="C174" s="128" t="s">
        <v>121</v>
      </c>
      <c r="D174" s="128" t="s">
        <v>28</v>
      </c>
      <c r="E174" s="129"/>
      <c r="F174" s="128" t="s">
        <v>462</v>
      </c>
      <c r="G174" s="128" t="s">
        <v>649</v>
      </c>
      <c r="H174" s="128" t="s">
        <v>15</v>
      </c>
      <c r="I174" s="128" t="s">
        <v>586</v>
      </c>
      <c r="J174" s="128"/>
      <c r="K174" s="128" t="s">
        <v>16</v>
      </c>
      <c r="L174"/>
      <c r="M174"/>
      <c r="N174"/>
    </row>
    <row r="175" spans="1:14" ht="75" x14ac:dyDescent="0.25">
      <c r="A175" s="128" t="s">
        <v>434</v>
      </c>
      <c r="B175" s="128" t="s">
        <v>172</v>
      </c>
      <c r="C175" s="128" t="s">
        <v>172</v>
      </c>
      <c r="D175" s="128" t="s">
        <v>28</v>
      </c>
      <c r="E175" s="129"/>
      <c r="F175" s="128" t="s">
        <v>464</v>
      </c>
      <c r="G175" s="128" t="s">
        <v>692</v>
      </c>
      <c r="H175" s="128" t="s">
        <v>15</v>
      </c>
      <c r="I175" s="128" t="s">
        <v>586</v>
      </c>
      <c r="J175" s="128" t="s">
        <v>463</v>
      </c>
      <c r="K175" s="128" t="s">
        <v>16</v>
      </c>
      <c r="L175"/>
      <c r="M175"/>
      <c r="N175"/>
    </row>
    <row r="176" spans="1:14" ht="75" x14ac:dyDescent="0.25">
      <c r="A176" s="128" t="s">
        <v>551</v>
      </c>
      <c r="B176" s="128" t="s">
        <v>332</v>
      </c>
      <c r="C176" s="128" t="s">
        <v>332</v>
      </c>
      <c r="D176" s="128" t="s">
        <v>28</v>
      </c>
      <c r="E176" s="129"/>
      <c r="F176" s="128" t="s">
        <v>462</v>
      </c>
      <c r="G176" s="128" t="s">
        <v>798</v>
      </c>
      <c r="H176" s="128" t="s">
        <v>15</v>
      </c>
      <c r="I176" s="128" t="s">
        <v>586</v>
      </c>
      <c r="J176" s="128"/>
      <c r="K176" s="128" t="s">
        <v>16</v>
      </c>
      <c r="L176"/>
      <c r="M176"/>
      <c r="N176"/>
    </row>
    <row r="177" spans="1:14" ht="165" x14ac:dyDescent="0.25">
      <c r="A177" s="128" t="s">
        <v>305</v>
      </c>
      <c r="B177" s="128" t="s">
        <v>306</v>
      </c>
      <c r="C177" s="128" t="s">
        <v>306</v>
      </c>
      <c r="D177" s="128" t="s">
        <v>28</v>
      </c>
      <c r="E177" s="129"/>
      <c r="F177" s="128" t="s">
        <v>462</v>
      </c>
      <c r="G177" s="128" t="s">
        <v>779</v>
      </c>
      <c r="H177" s="128" t="s">
        <v>15</v>
      </c>
      <c r="I177" s="128" t="s">
        <v>586</v>
      </c>
      <c r="J177" s="128"/>
      <c r="K177" s="128" t="s">
        <v>16</v>
      </c>
      <c r="L177"/>
      <c r="M177"/>
      <c r="N177"/>
    </row>
    <row r="178" spans="1:14" ht="135" x14ac:dyDescent="0.25">
      <c r="A178" s="128" t="s">
        <v>303</v>
      </c>
      <c r="B178" s="128" t="s">
        <v>304</v>
      </c>
      <c r="C178" s="128" t="s">
        <v>304</v>
      </c>
      <c r="D178" s="128" t="s">
        <v>28</v>
      </c>
      <c r="E178" s="129"/>
      <c r="F178" s="128" t="s">
        <v>462</v>
      </c>
      <c r="G178" s="128" t="s">
        <v>778</v>
      </c>
      <c r="H178" s="128" t="s">
        <v>15</v>
      </c>
      <c r="I178" s="128" t="s">
        <v>586</v>
      </c>
      <c r="J178" s="128"/>
      <c r="K178" s="128" t="s">
        <v>16</v>
      </c>
      <c r="L178"/>
      <c r="M178"/>
      <c r="N178"/>
    </row>
    <row r="179" spans="1:14" ht="135" x14ac:dyDescent="0.25">
      <c r="A179" s="128" t="s">
        <v>307</v>
      </c>
      <c r="B179" s="128" t="s">
        <v>308</v>
      </c>
      <c r="C179" s="128" t="s">
        <v>308</v>
      </c>
      <c r="D179" s="128" t="s">
        <v>28</v>
      </c>
      <c r="E179" s="129"/>
      <c r="F179" s="128" t="s">
        <v>462</v>
      </c>
      <c r="G179" s="128" t="s">
        <v>780</v>
      </c>
      <c r="H179" s="128" t="s">
        <v>15</v>
      </c>
      <c r="I179" s="128" t="s">
        <v>586</v>
      </c>
      <c r="J179" s="128"/>
      <c r="K179" s="128" t="s">
        <v>16</v>
      </c>
      <c r="L179"/>
      <c r="M179"/>
      <c r="N179"/>
    </row>
    <row r="180" spans="1:14" ht="150" x14ac:dyDescent="0.25">
      <c r="A180" s="128" t="s">
        <v>173</v>
      </c>
      <c r="B180" s="128" t="s">
        <v>174</v>
      </c>
      <c r="C180" s="128" t="s">
        <v>174</v>
      </c>
      <c r="D180" s="128" t="s">
        <v>28</v>
      </c>
      <c r="E180" s="129"/>
      <c r="F180" s="128" t="s">
        <v>462</v>
      </c>
      <c r="G180" s="128" t="s">
        <v>693</v>
      </c>
      <c r="H180" s="128" t="s">
        <v>15</v>
      </c>
      <c r="I180" s="128" t="s">
        <v>586</v>
      </c>
      <c r="J180" s="128"/>
      <c r="K180" s="128" t="s">
        <v>16</v>
      </c>
      <c r="L180"/>
      <c r="M180"/>
      <c r="N180"/>
    </row>
    <row r="181" spans="1:14" ht="135" x14ac:dyDescent="0.25">
      <c r="A181" s="128" t="s">
        <v>313</v>
      </c>
      <c r="B181" s="128" t="s">
        <v>314</v>
      </c>
      <c r="C181" s="128" t="s">
        <v>314</v>
      </c>
      <c r="D181" s="128" t="s">
        <v>28</v>
      </c>
      <c r="E181" s="129"/>
      <c r="F181" s="128" t="s">
        <v>462</v>
      </c>
      <c r="G181" s="128" t="s">
        <v>783</v>
      </c>
      <c r="H181" s="128" t="s">
        <v>15</v>
      </c>
      <c r="I181" s="128" t="s">
        <v>586</v>
      </c>
      <c r="J181" s="128"/>
      <c r="K181" s="128" t="s">
        <v>16</v>
      </c>
      <c r="L181"/>
      <c r="M181"/>
      <c r="N181"/>
    </row>
    <row r="182" spans="1:14" ht="165" x14ac:dyDescent="0.25">
      <c r="A182" s="128" t="s">
        <v>488</v>
      </c>
      <c r="B182" s="128" t="s">
        <v>487</v>
      </c>
      <c r="C182" s="128" t="s">
        <v>487</v>
      </c>
      <c r="D182" s="128" t="s">
        <v>28</v>
      </c>
      <c r="E182" s="129"/>
      <c r="F182" s="128" t="s">
        <v>462</v>
      </c>
      <c r="G182" s="128" t="s">
        <v>803</v>
      </c>
      <c r="H182" s="128" t="s">
        <v>15</v>
      </c>
      <c r="I182" s="128" t="s">
        <v>586</v>
      </c>
      <c r="J182" s="128"/>
      <c r="K182" s="128" t="s">
        <v>16</v>
      </c>
      <c r="L182"/>
      <c r="M182"/>
      <c r="N182"/>
    </row>
    <row r="183" spans="1:14" ht="90" x14ac:dyDescent="0.25">
      <c r="A183" s="128" t="s">
        <v>259</v>
      </c>
      <c r="B183" s="128" t="s">
        <v>260</v>
      </c>
      <c r="C183" s="128" t="s">
        <v>260</v>
      </c>
      <c r="D183" s="128" t="s">
        <v>28</v>
      </c>
      <c r="E183" s="129"/>
      <c r="F183" s="128" t="s">
        <v>462</v>
      </c>
      <c r="G183" s="128" t="s">
        <v>747</v>
      </c>
      <c r="H183" s="128" t="s">
        <v>15</v>
      </c>
      <c r="I183" s="128" t="s">
        <v>586</v>
      </c>
      <c r="J183" s="128"/>
      <c r="K183" s="128" t="s">
        <v>16</v>
      </c>
      <c r="L183"/>
      <c r="M183"/>
      <c r="N183"/>
    </row>
    <row r="184" spans="1:14" ht="90" x14ac:dyDescent="0.25">
      <c r="A184" s="128" t="s">
        <v>456</v>
      </c>
      <c r="B184" s="128" t="s">
        <v>44</v>
      </c>
      <c r="C184" s="128" t="s">
        <v>44</v>
      </c>
      <c r="D184" s="128" t="s">
        <v>28</v>
      </c>
      <c r="E184" s="129"/>
      <c r="F184" s="128" t="s">
        <v>462</v>
      </c>
      <c r="G184" s="128" t="s">
        <v>597</v>
      </c>
      <c r="H184" s="128" t="s">
        <v>15</v>
      </c>
      <c r="I184" s="128" t="s">
        <v>586</v>
      </c>
      <c r="J184" s="128"/>
      <c r="K184" s="128" t="s">
        <v>16</v>
      </c>
      <c r="L184"/>
      <c r="M184"/>
      <c r="N184"/>
    </row>
    <row r="185" spans="1:14" ht="90" x14ac:dyDescent="0.25">
      <c r="A185" s="128" t="s">
        <v>261</v>
      </c>
      <c r="B185" s="128" t="s">
        <v>262</v>
      </c>
      <c r="C185" s="128" t="s">
        <v>262</v>
      </c>
      <c r="D185" s="128" t="s">
        <v>28</v>
      </c>
      <c r="E185" s="129"/>
      <c r="F185" s="128" t="s">
        <v>462</v>
      </c>
      <c r="G185" s="128" t="s">
        <v>748</v>
      </c>
      <c r="H185" s="128" t="s">
        <v>15</v>
      </c>
      <c r="I185" s="128" t="s">
        <v>586</v>
      </c>
      <c r="J185" s="128"/>
      <c r="K185" s="128" t="s">
        <v>16</v>
      </c>
      <c r="L185"/>
      <c r="M185"/>
      <c r="N185"/>
    </row>
    <row r="186" spans="1:14" ht="90" x14ac:dyDescent="0.25">
      <c r="A186" s="128" t="s">
        <v>263</v>
      </c>
      <c r="B186" s="128" t="s">
        <v>264</v>
      </c>
      <c r="C186" s="128" t="s">
        <v>264</v>
      </c>
      <c r="D186" s="128" t="s">
        <v>28</v>
      </c>
      <c r="E186" s="129"/>
      <c r="F186" s="128" t="s">
        <v>462</v>
      </c>
      <c r="G186" s="128" t="s">
        <v>749</v>
      </c>
      <c r="H186" s="128" t="s">
        <v>15</v>
      </c>
      <c r="I186" s="128" t="s">
        <v>586</v>
      </c>
      <c r="J186" s="128"/>
      <c r="K186" s="128" t="s">
        <v>16</v>
      </c>
      <c r="L186"/>
      <c r="M186"/>
      <c r="N186"/>
    </row>
    <row r="187" spans="1:14" ht="195" x14ac:dyDescent="0.25">
      <c r="A187" s="128" t="s">
        <v>486</v>
      </c>
      <c r="B187" s="128" t="s">
        <v>485</v>
      </c>
      <c r="C187" s="128" t="s">
        <v>485</v>
      </c>
      <c r="D187" s="128" t="s">
        <v>28</v>
      </c>
      <c r="E187" s="129"/>
      <c r="F187" s="128" t="s">
        <v>462</v>
      </c>
      <c r="G187" s="128" t="s">
        <v>809</v>
      </c>
      <c r="H187" s="128" t="s">
        <v>15</v>
      </c>
      <c r="I187" s="128" t="s">
        <v>586</v>
      </c>
      <c r="J187" s="128"/>
      <c r="K187" s="128" t="s">
        <v>16</v>
      </c>
      <c r="L187"/>
      <c r="M187"/>
      <c r="N187"/>
    </row>
    <row r="188" spans="1:14" ht="90" x14ac:dyDescent="0.25">
      <c r="A188" s="128" t="s">
        <v>175</v>
      </c>
      <c r="B188" s="128" t="s">
        <v>176</v>
      </c>
      <c r="C188" s="128" t="s">
        <v>176</v>
      </c>
      <c r="D188" s="128" t="s">
        <v>28</v>
      </c>
      <c r="E188" s="129"/>
      <c r="F188" s="128" t="s">
        <v>464</v>
      </c>
      <c r="G188" s="128" t="s">
        <v>694</v>
      </c>
      <c r="H188" s="128" t="s">
        <v>15</v>
      </c>
      <c r="I188" s="128" t="s">
        <v>586</v>
      </c>
      <c r="J188" s="128" t="s">
        <v>463</v>
      </c>
      <c r="K188" s="128" t="s">
        <v>16</v>
      </c>
      <c r="L188"/>
      <c r="M188"/>
      <c r="N188"/>
    </row>
    <row r="189" spans="1:14" ht="75" x14ac:dyDescent="0.25">
      <c r="A189" s="128" t="s">
        <v>287</v>
      </c>
      <c r="B189" s="128" t="s">
        <v>288</v>
      </c>
      <c r="C189" s="128" t="s">
        <v>288</v>
      </c>
      <c r="D189" s="128" t="s">
        <v>28</v>
      </c>
      <c r="E189" s="129"/>
      <c r="F189" s="128" t="s">
        <v>462</v>
      </c>
      <c r="G189" s="128" t="s">
        <v>769</v>
      </c>
      <c r="H189" s="128" t="s">
        <v>15</v>
      </c>
      <c r="I189" s="128" t="s">
        <v>586</v>
      </c>
      <c r="J189" s="128"/>
      <c r="K189" s="128" t="s">
        <v>16</v>
      </c>
      <c r="L189"/>
      <c r="M189"/>
      <c r="N189"/>
    </row>
    <row r="190" spans="1:14" ht="75" x14ac:dyDescent="0.25">
      <c r="A190" s="128" t="s">
        <v>552</v>
      </c>
      <c r="B190" s="128" t="s">
        <v>177</v>
      </c>
      <c r="C190" s="128" t="s">
        <v>177</v>
      </c>
      <c r="D190" s="128" t="s">
        <v>28</v>
      </c>
      <c r="E190" s="129"/>
      <c r="F190" s="128" t="s">
        <v>464</v>
      </c>
      <c r="G190" s="128" t="s">
        <v>695</v>
      </c>
      <c r="H190" s="128" t="s">
        <v>15</v>
      </c>
      <c r="I190" s="128" t="s">
        <v>586</v>
      </c>
      <c r="J190" s="128" t="s">
        <v>463</v>
      </c>
      <c r="K190" s="128" t="s">
        <v>16</v>
      </c>
      <c r="L190"/>
      <c r="M190"/>
      <c r="N190"/>
    </row>
    <row r="191" spans="1:14" ht="90" x14ac:dyDescent="0.25">
      <c r="A191" s="128" t="s">
        <v>416</v>
      </c>
      <c r="B191" s="128" t="s">
        <v>326</v>
      </c>
      <c r="C191" s="128" t="s">
        <v>326</v>
      </c>
      <c r="D191" s="128" t="s">
        <v>28</v>
      </c>
      <c r="E191" s="129"/>
      <c r="F191" s="128" t="s">
        <v>462</v>
      </c>
      <c r="G191" s="128" t="s">
        <v>792</v>
      </c>
      <c r="H191" s="128" t="s">
        <v>15</v>
      </c>
      <c r="I191" s="128" t="s">
        <v>586</v>
      </c>
      <c r="J191" s="128"/>
      <c r="K191" s="128" t="s">
        <v>16</v>
      </c>
      <c r="L191"/>
      <c r="M191"/>
      <c r="N191"/>
    </row>
    <row r="192" spans="1:14" ht="90" x14ac:dyDescent="0.25">
      <c r="A192" s="128" t="s">
        <v>412</v>
      </c>
      <c r="B192" s="128" t="s">
        <v>331</v>
      </c>
      <c r="C192" s="128" t="s">
        <v>331</v>
      </c>
      <c r="D192" s="128" t="s">
        <v>28</v>
      </c>
      <c r="E192" s="129"/>
      <c r="F192" s="128" t="s">
        <v>462</v>
      </c>
      <c r="G192" s="128" t="s">
        <v>797</v>
      </c>
      <c r="H192" s="128" t="s">
        <v>15</v>
      </c>
      <c r="I192" s="128" t="s">
        <v>586</v>
      </c>
      <c r="J192" s="128"/>
      <c r="K192" s="128" t="s">
        <v>16</v>
      </c>
      <c r="L192"/>
      <c r="M192"/>
      <c r="N192"/>
    </row>
    <row r="193" spans="1:14" ht="90" x14ac:dyDescent="0.25">
      <c r="A193" s="128" t="s">
        <v>415</v>
      </c>
      <c r="B193" s="128" t="s">
        <v>328</v>
      </c>
      <c r="C193" s="128" t="s">
        <v>328</v>
      </c>
      <c r="D193" s="128" t="s">
        <v>28</v>
      </c>
      <c r="E193" s="129"/>
      <c r="F193" s="128" t="s">
        <v>462</v>
      </c>
      <c r="G193" s="128" t="s">
        <v>794</v>
      </c>
      <c r="H193" s="128" t="s">
        <v>15</v>
      </c>
      <c r="I193" s="128" t="s">
        <v>586</v>
      </c>
      <c r="J193" s="128"/>
      <c r="K193" s="128" t="s">
        <v>16</v>
      </c>
      <c r="L193"/>
      <c r="M193"/>
      <c r="N193"/>
    </row>
    <row r="194" spans="1:14" ht="105" x14ac:dyDescent="0.25">
      <c r="A194" s="128" t="s">
        <v>414</v>
      </c>
      <c r="B194" s="128" t="s">
        <v>329</v>
      </c>
      <c r="C194" s="128" t="s">
        <v>329</v>
      </c>
      <c r="D194" s="128" t="s">
        <v>28</v>
      </c>
      <c r="E194" s="129"/>
      <c r="F194" s="128" t="s">
        <v>462</v>
      </c>
      <c r="G194" s="128" t="s">
        <v>795</v>
      </c>
      <c r="H194" s="128" t="s">
        <v>15</v>
      </c>
      <c r="I194" s="128" t="s">
        <v>586</v>
      </c>
      <c r="J194" s="128"/>
      <c r="K194" s="128" t="s">
        <v>16</v>
      </c>
      <c r="L194"/>
      <c r="M194"/>
      <c r="N194"/>
    </row>
    <row r="195" spans="1:14" ht="90" x14ac:dyDescent="0.25">
      <c r="A195" s="128" t="s">
        <v>413</v>
      </c>
      <c r="B195" s="128" t="s">
        <v>330</v>
      </c>
      <c r="C195" s="128" t="s">
        <v>330</v>
      </c>
      <c r="D195" s="128" t="s">
        <v>28</v>
      </c>
      <c r="E195" s="129"/>
      <c r="F195" s="128" t="s">
        <v>462</v>
      </c>
      <c r="G195" s="128" t="s">
        <v>796</v>
      </c>
      <c r="H195" s="128" t="s">
        <v>15</v>
      </c>
      <c r="I195" s="128" t="s">
        <v>586</v>
      </c>
      <c r="J195" s="128"/>
      <c r="K195" s="128" t="s">
        <v>16</v>
      </c>
      <c r="L195"/>
      <c r="M195"/>
      <c r="N195"/>
    </row>
    <row r="196" spans="1:14" ht="90" x14ac:dyDescent="0.25">
      <c r="A196" s="128" t="s">
        <v>553</v>
      </c>
      <c r="B196" s="128" t="s">
        <v>327</v>
      </c>
      <c r="C196" s="128" t="s">
        <v>327</v>
      </c>
      <c r="D196" s="128" t="s">
        <v>28</v>
      </c>
      <c r="E196" s="129"/>
      <c r="F196" s="128" t="s">
        <v>462</v>
      </c>
      <c r="G196" s="128" t="s">
        <v>793</v>
      </c>
      <c r="H196" s="128" t="s">
        <v>15</v>
      </c>
      <c r="I196" s="128" t="s">
        <v>586</v>
      </c>
      <c r="J196" s="128"/>
      <c r="K196" s="128" t="s">
        <v>16</v>
      </c>
      <c r="L196"/>
      <c r="M196"/>
      <c r="N196"/>
    </row>
    <row r="197" spans="1:14" ht="225" x14ac:dyDescent="0.25">
      <c r="A197" s="128" t="s">
        <v>420</v>
      </c>
      <c r="B197" s="128" t="s">
        <v>290</v>
      </c>
      <c r="C197" s="128" t="s">
        <v>290</v>
      </c>
      <c r="D197" s="128" t="s">
        <v>28</v>
      </c>
      <c r="E197" s="129"/>
      <c r="F197" s="128" t="s">
        <v>462</v>
      </c>
      <c r="G197" s="128" t="s">
        <v>771</v>
      </c>
      <c r="H197" s="128" t="s">
        <v>15</v>
      </c>
      <c r="I197" s="128" t="s">
        <v>586</v>
      </c>
      <c r="J197" s="128"/>
      <c r="K197" s="128" t="s">
        <v>16</v>
      </c>
      <c r="L197"/>
      <c r="M197"/>
      <c r="N197"/>
    </row>
    <row r="198" spans="1:14" ht="105" x14ac:dyDescent="0.25">
      <c r="A198" s="128" t="s">
        <v>441</v>
      </c>
      <c r="B198" s="128" t="s">
        <v>129</v>
      </c>
      <c r="C198" s="128" t="s">
        <v>129</v>
      </c>
      <c r="D198" s="128" t="s">
        <v>28</v>
      </c>
      <c r="E198" s="129"/>
      <c r="F198" s="128" t="s">
        <v>466</v>
      </c>
      <c r="G198" s="128" t="s">
        <v>656</v>
      </c>
      <c r="H198" s="128" t="s">
        <v>15</v>
      </c>
      <c r="I198" s="128" t="s">
        <v>586</v>
      </c>
      <c r="J198" s="128" t="s">
        <v>463</v>
      </c>
      <c r="K198" s="128" t="s">
        <v>16</v>
      </c>
      <c r="L198"/>
      <c r="M198"/>
      <c r="N198"/>
    </row>
    <row r="199" spans="1:14" ht="90" x14ac:dyDescent="0.25">
      <c r="A199" s="128" t="s">
        <v>442</v>
      </c>
      <c r="B199" s="128" t="s">
        <v>126</v>
      </c>
      <c r="C199" s="128" t="s">
        <v>126</v>
      </c>
      <c r="D199" s="128" t="s">
        <v>28</v>
      </c>
      <c r="E199" s="129"/>
      <c r="F199" s="128" t="s">
        <v>462</v>
      </c>
      <c r="G199" s="128" t="s">
        <v>654</v>
      </c>
      <c r="H199" s="128" t="s">
        <v>15</v>
      </c>
      <c r="I199" s="128" t="s">
        <v>586</v>
      </c>
      <c r="J199" s="128"/>
      <c r="K199" s="128" t="s">
        <v>16</v>
      </c>
      <c r="L199"/>
      <c r="M199"/>
      <c r="N199"/>
    </row>
    <row r="200" spans="1:14" ht="90" x14ac:dyDescent="0.25">
      <c r="A200" s="128" t="s">
        <v>48</v>
      </c>
      <c r="B200" s="128" t="s">
        <v>49</v>
      </c>
      <c r="C200" s="128" t="s">
        <v>49</v>
      </c>
      <c r="D200" s="128" t="s">
        <v>28</v>
      </c>
      <c r="E200" s="129"/>
      <c r="F200" s="128" t="s">
        <v>462</v>
      </c>
      <c r="G200" s="128" t="s">
        <v>600</v>
      </c>
      <c r="H200" s="128" t="s">
        <v>15</v>
      </c>
      <c r="I200" s="128" t="s">
        <v>586</v>
      </c>
      <c r="J200" s="128"/>
      <c r="K200" s="128" t="s">
        <v>16</v>
      </c>
      <c r="L200"/>
      <c r="M200"/>
      <c r="N200"/>
    </row>
    <row r="201" spans="1:14" ht="105" x14ac:dyDescent="0.25">
      <c r="A201" s="128" t="s">
        <v>291</v>
      </c>
      <c r="B201" s="128" t="s">
        <v>292</v>
      </c>
      <c r="C201" s="128" t="s">
        <v>292</v>
      </c>
      <c r="D201" s="128" t="s">
        <v>28</v>
      </c>
      <c r="E201" s="129"/>
      <c r="F201" s="128" t="s">
        <v>462</v>
      </c>
      <c r="G201" s="128" t="s">
        <v>772</v>
      </c>
      <c r="H201" s="128" t="s">
        <v>15</v>
      </c>
      <c r="I201" s="128" t="s">
        <v>586</v>
      </c>
      <c r="J201" s="128"/>
      <c r="K201" s="128" t="s">
        <v>16</v>
      </c>
      <c r="L201"/>
      <c r="M201"/>
      <c r="N201"/>
    </row>
    <row r="202" spans="1:14" ht="105" x14ac:dyDescent="0.25">
      <c r="A202" s="128" t="s">
        <v>421</v>
      </c>
      <c r="B202" s="128" t="s">
        <v>289</v>
      </c>
      <c r="C202" s="128" t="s">
        <v>289</v>
      </c>
      <c r="D202" s="128" t="s">
        <v>28</v>
      </c>
      <c r="E202" s="129"/>
      <c r="F202" s="128" t="s">
        <v>462</v>
      </c>
      <c r="G202" s="128" t="s">
        <v>770</v>
      </c>
      <c r="H202" s="128" t="s">
        <v>15</v>
      </c>
      <c r="I202" s="128" t="s">
        <v>586</v>
      </c>
      <c r="J202" s="128"/>
      <c r="K202" s="128" t="s">
        <v>16</v>
      </c>
      <c r="L202"/>
      <c r="M202"/>
      <c r="N202"/>
    </row>
    <row r="203" spans="1:14" ht="195" x14ac:dyDescent="0.25">
      <c r="A203" s="128" t="s">
        <v>484</v>
      </c>
      <c r="B203" s="128" t="s">
        <v>483</v>
      </c>
      <c r="C203" s="128" t="s">
        <v>483</v>
      </c>
      <c r="D203" s="128" t="s">
        <v>28</v>
      </c>
      <c r="E203" s="129"/>
      <c r="F203" s="128" t="s">
        <v>462</v>
      </c>
      <c r="G203" s="128" t="s">
        <v>835</v>
      </c>
      <c r="H203" s="128" t="s">
        <v>15</v>
      </c>
      <c r="I203" s="128" t="s">
        <v>586</v>
      </c>
      <c r="J203" s="128"/>
      <c r="K203" s="128" t="s">
        <v>16</v>
      </c>
      <c r="L203"/>
      <c r="M203"/>
      <c r="N203"/>
    </row>
    <row r="204" spans="1:14" ht="210" x14ac:dyDescent="0.25">
      <c r="A204" s="128" t="s">
        <v>419</v>
      </c>
      <c r="B204" s="128" t="s">
        <v>293</v>
      </c>
      <c r="C204" s="128" t="s">
        <v>293</v>
      </c>
      <c r="D204" s="128" t="s">
        <v>28</v>
      </c>
      <c r="E204" s="129"/>
      <c r="F204" s="128" t="s">
        <v>462</v>
      </c>
      <c r="G204" s="128" t="s">
        <v>773</v>
      </c>
      <c r="H204" s="128" t="s">
        <v>15</v>
      </c>
      <c r="I204" s="128" t="s">
        <v>586</v>
      </c>
      <c r="J204" s="128"/>
      <c r="K204" s="128" t="s">
        <v>16</v>
      </c>
      <c r="L204"/>
      <c r="M204"/>
      <c r="N204"/>
    </row>
    <row r="205" spans="1:14" ht="90" x14ac:dyDescent="0.25">
      <c r="A205" s="128" t="s">
        <v>436</v>
      </c>
      <c r="B205" s="128" t="s">
        <v>167</v>
      </c>
      <c r="C205" s="128" t="s">
        <v>167</v>
      </c>
      <c r="D205" s="128" t="s">
        <v>28</v>
      </c>
      <c r="E205" s="129"/>
      <c r="F205" s="128" t="s">
        <v>464</v>
      </c>
      <c r="G205" s="128" t="s">
        <v>688</v>
      </c>
      <c r="H205" s="128" t="s">
        <v>15</v>
      </c>
      <c r="I205" s="128" t="s">
        <v>586</v>
      </c>
      <c r="J205" s="128" t="s">
        <v>463</v>
      </c>
      <c r="K205" s="128" t="s">
        <v>16</v>
      </c>
      <c r="L205"/>
      <c r="M205"/>
      <c r="N205"/>
    </row>
    <row r="206" spans="1:14" ht="105" x14ac:dyDescent="0.25">
      <c r="A206" s="128" t="s">
        <v>418</v>
      </c>
      <c r="B206" s="128" t="s">
        <v>294</v>
      </c>
      <c r="C206" s="128" t="s">
        <v>294</v>
      </c>
      <c r="D206" s="128" t="s">
        <v>28</v>
      </c>
      <c r="E206" s="129"/>
      <c r="F206" s="128" t="s">
        <v>462</v>
      </c>
      <c r="G206" s="128" t="s">
        <v>774</v>
      </c>
      <c r="H206" s="128" t="s">
        <v>15</v>
      </c>
      <c r="I206" s="128" t="s">
        <v>586</v>
      </c>
      <c r="J206" s="128"/>
      <c r="K206" s="128" t="s">
        <v>16</v>
      </c>
      <c r="L206"/>
      <c r="M206"/>
      <c r="N206"/>
    </row>
    <row r="207" spans="1:14" ht="105" x14ac:dyDescent="0.25">
      <c r="A207" s="128" t="s">
        <v>295</v>
      </c>
      <c r="B207" s="128" t="s">
        <v>296</v>
      </c>
      <c r="C207" s="128" t="s">
        <v>296</v>
      </c>
      <c r="D207" s="128" t="s">
        <v>28</v>
      </c>
      <c r="E207" s="129"/>
      <c r="F207" s="128" t="s">
        <v>462</v>
      </c>
      <c r="G207" s="128" t="s">
        <v>775</v>
      </c>
      <c r="H207" s="128" t="s">
        <v>15</v>
      </c>
      <c r="I207" s="128" t="s">
        <v>586</v>
      </c>
      <c r="J207" s="128"/>
      <c r="K207" s="128" t="s">
        <v>16</v>
      </c>
      <c r="L207"/>
      <c r="M207"/>
      <c r="N207"/>
    </row>
    <row r="208" spans="1:14" ht="90" x14ac:dyDescent="0.25">
      <c r="A208" s="128" t="s">
        <v>127</v>
      </c>
      <c r="B208" s="128" t="s">
        <v>128</v>
      </c>
      <c r="C208" s="128" t="s">
        <v>128</v>
      </c>
      <c r="D208" s="128" t="s">
        <v>28</v>
      </c>
      <c r="E208" s="129"/>
      <c r="F208" s="128" t="s">
        <v>462</v>
      </c>
      <c r="G208" s="128" t="s">
        <v>655</v>
      </c>
      <c r="H208" s="128" t="s">
        <v>15</v>
      </c>
      <c r="I208" s="128" t="s">
        <v>586</v>
      </c>
      <c r="J208" s="128"/>
      <c r="K208" s="128" t="s">
        <v>16</v>
      </c>
      <c r="L208"/>
      <c r="M208"/>
      <c r="N208"/>
    </row>
    <row r="209" spans="1:14" ht="210" x14ac:dyDescent="0.25">
      <c r="A209" s="128" t="s">
        <v>482</v>
      </c>
      <c r="B209" s="128" t="s">
        <v>87</v>
      </c>
      <c r="C209" s="128" t="s">
        <v>87</v>
      </c>
      <c r="D209" s="128" t="s">
        <v>28</v>
      </c>
      <c r="E209" s="129"/>
      <c r="F209" s="128" t="s">
        <v>462</v>
      </c>
      <c r="G209" s="128" t="s">
        <v>630</v>
      </c>
      <c r="H209" s="128" t="s">
        <v>15</v>
      </c>
      <c r="I209" s="128" t="s">
        <v>586</v>
      </c>
      <c r="J209" s="128"/>
      <c r="K209" s="128" t="s">
        <v>16</v>
      </c>
      <c r="L209"/>
      <c r="M209"/>
      <c r="N209"/>
    </row>
    <row r="210" spans="1:14" ht="210" x14ac:dyDescent="0.25">
      <c r="A210" s="128" t="s">
        <v>876</v>
      </c>
      <c r="B210" s="128" t="s">
        <v>877</v>
      </c>
      <c r="C210" s="128" t="s">
        <v>877</v>
      </c>
      <c r="D210" s="128" t="s">
        <v>28</v>
      </c>
      <c r="E210" s="129"/>
      <c r="F210" s="128" t="s">
        <v>466</v>
      </c>
      <c r="G210" s="128" t="s">
        <v>878</v>
      </c>
      <c r="H210" s="128" t="s">
        <v>15</v>
      </c>
      <c r="I210" s="128" t="s">
        <v>586</v>
      </c>
      <c r="J210" s="128" t="s">
        <v>463</v>
      </c>
      <c r="K210" s="128" t="s">
        <v>16</v>
      </c>
      <c r="L210"/>
      <c r="M210"/>
      <c r="N210"/>
    </row>
    <row r="211" spans="1:14" ht="90" x14ac:dyDescent="0.25">
      <c r="A211" s="128" t="s">
        <v>652</v>
      </c>
      <c r="B211" s="128" t="s">
        <v>125</v>
      </c>
      <c r="C211" s="128" t="s">
        <v>125</v>
      </c>
      <c r="D211" s="128" t="s">
        <v>28</v>
      </c>
      <c r="E211" s="129"/>
      <c r="F211" s="128" t="s">
        <v>462</v>
      </c>
      <c r="G211" s="128" t="s">
        <v>653</v>
      </c>
      <c r="H211" s="128" t="s">
        <v>15</v>
      </c>
      <c r="I211" s="128" t="s">
        <v>586</v>
      </c>
      <c r="J211" s="128"/>
      <c r="K211" s="128" t="s">
        <v>16</v>
      </c>
      <c r="L211"/>
      <c r="M211"/>
      <c r="N211"/>
    </row>
    <row r="212" spans="1:14" ht="90" x14ac:dyDescent="0.25">
      <c r="A212" s="128" t="s">
        <v>852</v>
      </c>
      <c r="B212" s="128" t="s">
        <v>853</v>
      </c>
      <c r="C212" s="128" t="s">
        <v>853</v>
      </c>
      <c r="D212" s="128" t="s">
        <v>28</v>
      </c>
      <c r="E212" s="129"/>
      <c r="F212" s="128" t="s">
        <v>462</v>
      </c>
      <c r="G212" s="128" t="s">
        <v>854</v>
      </c>
      <c r="H212" s="128" t="s">
        <v>15</v>
      </c>
      <c r="I212" s="128" t="s">
        <v>586</v>
      </c>
      <c r="J212" s="128"/>
      <c r="K212" s="128" t="s">
        <v>16</v>
      </c>
      <c r="L212"/>
      <c r="M212"/>
      <c r="N212"/>
    </row>
    <row r="213" spans="1:14" ht="75" x14ac:dyDescent="0.25">
      <c r="A213" s="128" t="s">
        <v>178</v>
      </c>
      <c r="B213" s="128" t="s">
        <v>179</v>
      </c>
      <c r="C213" s="128" t="s">
        <v>179</v>
      </c>
      <c r="D213" s="128" t="s">
        <v>28</v>
      </c>
      <c r="E213" s="129"/>
      <c r="F213" s="128" t="s">
        <v>464</v>
      </c>
      <c r="G213" s="128" t="s">
        <v>696</v>
      </c>
      <c r="H213" s="128" t="s">
        <v>15</v>
      </c>
      <c r="I213" s="128" t="s">
        <v>586</v>
      </c>
      <c r="J213" s="128" t="s">
        <v>463</v>
      </c>
      <c r="K213" s="128" t="s">
        <v>16</v>
      </c>
      <c r="L213"/>
      <c r="M213"/>
      <c r="N213"/>
    </row>
    <row r="214" spans="1:14" ht="195" x14ac:dyDescent="0.25">
      <c r="A214" s="128" t="s">
        <v>554</v>
      </c>
      <c r="B214" s="128" t="s">
        <v>465</v>
      </c>
      <c r="C214" s="128" t="s">
        <v>465</v>
      </c>
      <c r="D214" s="128" t="s">
        <v>28</v>
      </c>
      <c r="E214" s="129"/>
      <c r="F214" s="128" t="s">
        <v>464</v>
      </c>
      <c r="G214" s="128" t="s">
        <v>804</v>
      </c>
      <c r="H214" s="128" t="s">
        <v>15</v>
      </c>
      <c r="I214" s="128" t="s">
        <v>586</v>
      </c>
      <c r="J214" s="128" t="s">
        <v>463</v>
      </c>
      <c r="K214" s="128" t="s">
        <v>16</v>
      </c>
      <c r="L214"/>
      <c r="M214"/>
      <c r="N214"/>
    </row>
    <row r="215" spans="1:14" ht="90" x14ac:dyDescent="0.25">
      <c r="A215" s="128" t="s">
        <v>861</v>
      </c>
      <c r="B215" s="128" t="s">
        <v>862</v>
      </c>
      <c r="C215" s="128" t="s">
        <v>862</v>
      </c>
      <c r="D215" s="128" t="s">
        <v>28</v>
      </c>
      <c r="E215" s="129"/>
      <c r="F215" s="128" t="s">
        <v>462</v>
      </c>
      <c r="G215" s="128" t="s">
        <v>863</v>
      </c>
      <c r="H215" s="128" t="s">
        <v>15</v>
      </c>
      <c r="I215" s="128" t="s">
        <v>586</v>
      </c>
      <c r="J215" s="128"/>
      <c r="K215" s="128" t="s">
        <v>16</v>
      </c>
      <c r="L215"/>
      <c r="M215"/>
      <c r="N215"/>
    </row>
    <row r="216" spans="1:14" ht="195" x14ac:dyDescent="0.25">
      <c r="A216" s="128" t="s">
        <v>555</v>
      </c>
      <c r="B216" s="128" t="s">
        <v>556</v>
      </c>
      <c r="C216" s="128" t="s">
        <v>556</v>
      </c>
      <c r="D216" s="128" t="s">
        <v>28</v>
      </c>
      <c r="E216" s="129"/>
      <c r="F216" s="128" t="s">
        <v>462</v>
      </c>
      <c r="G216" s="128" t="s">
        <v>842</v>
      </c>
      <c r="H216" s="128" t="s">
        <v>15</v>
      </c>
      <c r="I216" s="128" t="s">
        <v>586</v>
      </c>
      <c r="J216" s="128"/>
      <c r="K216" s="128" t="s">
        <v>16</v>
      </c>
      <c r="L216"/>
      <c r="M216"/>
      <c r="N216"/>
    </row>
    <row r="217" spans="1:14" ht="90" x14ac:dyDescent="0.25">
      <c r="A217" s="128" t="s">
        <v>481</v>
      </c>
      <c r="B217" s="128" t="s">
        <v>130</v>
      </c>
      <c r="C217" s="128" t="s">
        <v>130</v>
      </c>
      <c r="D217" s="128" t="s">
        <v>28</v>
      </c>
      <c r="E217" s="129"/>
      <c r="F217" s="128" t="s">
        <v>462</v>
      </c>
      <c r="G217" s="128" t="s">
        <v>657</v>
      </c>
      <c r="H217" s="128" t="s">
        <v>15</v>
      </c>
      <c r="I217" s="128" t="s">
        <v>586</v>
      </c>
      <c r="J217" s="128"/>
      <c r="K217" s="128" t="s">
        <v>16</v>
      </c>
      <c r="L217"/>
      <c r="M217"/>
      <c r="N217"/>
    </row>
    <row r="218" spans="1:14" ht="105" x14ac:dyDescent="0.25">
      <c r="A218" s="128" t="s">
        <v>143</v>
      </c>
      <c r="B218" s="128" t="s">
        <v>144</v>
      </c>
      <c r="C218" s="128" t="s">
        <v>144</v>
      </c>
      <c r="D218" s="128" t="s">
        <v>28</v>
      </c>
      <c r="E218" s="129"/>
      <c r="F218" s="128" t="s">
        <v>462</v>
      </c>
      <c r="G218" s="128" t="s">
        <v>670</v>
      </c>
      <c r="H218" s="128" t="s">
        <v>15</v>
      </c>
      <c r="I218" s="128" t="s">
        <v>586</v>
      </c>
      <c r="J218" s="128"/>
      <c r="K218" s="128" t="s">
        <v>16</v>
      </c>
      <c r="L218"/>
      <c r="M218"/>
      <c r="N218"/>
    </row>
    <row r="219" spans="1:14" ht="105" x14ac:dyDescent="0.25">
      <c r="A219" s="128" t="s">
        <v>480</v>
      </c>
      <c r="B219" s="128" t="s">
        <v>74</v>
      </c>
      <c r="C219" s="128" t="s">
        <v>74</v>
      </c>
      <c r="D219" s="128" t="s">
        <v>28</v>
      </c>
      <c r="E219" s="129"/>
      <c r="F219" s="128" t="s">
        <v>462</v>
      </c>
      <c r="G219" s="128" t="s">
        <v>622</v>
      </c>
      <c r="H219" s="128" t="s">
        <v>15</v>
      </c>
      <c r="I219" s="128" t="s">
        <v>586</v>
      </c>
      <c r="J219" s="128"/>
      <c r="K219" s="128" t="s">
        <v>16</v>
      </c>
      <c r="L219"/>
      <c r="M219"/>
      <c r="N219"/>
    </row>
    <row r="220" spans="1:14" ht="195" x14ac:dyDescent="0.25">
      <c r="A220" s="128" t="s">
        <v>855</v>
      </c>
      <c r="B220" s="128" t="s">
        <v>856</v>
      </c>
      <c r="C220" s="128" t="s">
        <v>856</v>
      </c>
      <c r="D220" s="128" t="s">
        <v>28</v>
      </c>
      <c r="E220" s="129"/>
      <c r="F220" s="128" t="s">
        <v>462</v>
      </c>
      <c r="G220" s="128" t="s">
        <v>857</v>
      </c>
      <c r="H220" s="128" t="s">
        <v>15</v>
      </c>
      <c r="I220" s="128" t="s">
        <v>586</v>
      </c>
      <c r="J220" s="128"/>
      <c r="K220" s="128" t="s">
        <v>16</v>
      </c>
      <c r="L220"/>
      <c r="M220"/>
      <c r="N220"/>
    </row>
    <row r="221" spans="1:14" ht="255" x14ac:dyDescent="0.25">
      <c r="A221" s="128" t="s">
        <v>479</v>
      </c>
      <c r="B221" s="128" t="s">
        <v>478</v>
      </c>
      <c r="C221" s="128" t="s">
        <v>478</v>
      </c>
      <c r="D221" s="128" t="s">
        <v>28</v>
      </c>
      <c r="E221" s="129"/>
      <c r="F221" s="128" t="s">
        <v>462</v>
      </c>
      <c r="G221" s="128" t="s">
        <v>836</v>
      </c>
      <c r="H221" s="128" t="s">
        <v>15</v>
      </c>
      <c r="I221" s="128" t="s">
        <v>586</v>
      </c>
      <c r="J221" s="128"/>
      <c r="K221" s="128" t="s">
        <v>16</v>
      </c>
      <c r="L221"/>
      <c r="M221"/>
      <c r="N221"/>
    </row>
    <row r="222" spans="1:14" ht="120" x14ac:dyDescent="0.25">
      <c r="A222" s="128" t="s">
        <v>443</v>
      </c>
      <c r="B222" s="128" t="s">
        <v>124</v>
      </c>
      <c r="C222" s="128" t="s">
        <v>124</v>
      </c>
      <c r="D222" s="128" t="s">
        <v>28</v>
      </c>
      <c r="E222" s="129"/>
      <c r="F222" s="128" t="s">
        <v>462</v>
      </c>
      <c r="G222" s="128" t="s">
        <v>651</v>
      </c>
      <c r="H222" s="128" t="s">
        <v>15</v>
      </c>
      <c r="I222" s="128" t="s">
        <v>586</v>
      </c>
      <c r="J222" s="128"/>
      <c r="K222" s="128" t="s">
        <v>16</v>
      </c>
      <c r="L222"/>
      <c r="M222"/>
      <c r="N222"/>
    </row>
    <row r="223" spans="1:14" ht="90" x14ac:dyDescent="0.25">
      <c r="A223" s="128" t="s">
        <v>417</v>
      </c>
      <c r="B223" s="128" t="s">
        <v>323</v>
      </c>
      <c r="C223" s="128" t="s">
        <v>323</v>
      </c>
      <c r="D223" s="128" t="s">
        <v>28</v>
      </c>
      <c r="E223" s="129"/>
      <c r="F223" s="128" t="s">
        <v>462</v>
      </c>
      <c r="G223" s="128" t="s">
        <v>790</v>
      </c>
      <c r="H223" s="128" t="s">
        <v>15</v>
      </c>
      <c r="I223" s="128" t="s">
        <v>586</v>
      </c>
      <c r="J223" s="128"/>
      <c r="K223" s="128" t="s">
        <v>16</v>
      </c>
      <c r="L223"/>
      <c r="M223"/>
      <c r="N223"/>
    </row>
    <row r="224" spans="1:14" ht="75" x14ac:dyDescent="0.25">
      <c r="A224" s="128" t="s">
        <v>191</v>
      </c>
      <c r="B224" s="128" t="s">
        <v>192</v>
      </c>
      <c r="C224" s="128" t="s">
        <v>192</v>
      </c>
      <c r="D224" s="128" t="s">
        <v>28</v>
      </c>
      <c r="E224" s="129"/>
      <c r="F224" s="128" t="s">
        <v>464</v>
      </c>
      <c r="G224" s="128" t="s">
        <v>706</v>
      </c>
      <c r="H224" s="128" t="s">
        <v>15</v>
      </c>
      <c r="I224" s="128" t="s">
        <v>586</v>
      </c>
      <c r="J224" s="128" t="s">
        <v>463</v>
      </c>
      <c r="K224" s="128" t="s">
        <v>16</v>
      </c>
      <c r="L224"/>
      <c r="M224"/>
      <c r="N224"/>
    </row>
    <row r="225" spans="1:14" ht="90" x14ac:dyDescent="0.25">
      <c r="A225" s="128" t="s">
        <v>265</v>
      </c>
      <c r="B225" s="128" t="s">
        <v>266</v>
      </c>
      <c r="C225" s="128" t="s">
        <v>266</v>
      </c>
      <c r="D225" s="128" t="s">
        <v>28</v>
      </c>
      <c r="E225" s="129"/>
      <c r="F225" s="128" t="s">
        <v>462</v>
      </c>
      <c r="G225" s="128" t="s">
        <v>750</v>
      </c>
      <c r="H225" s="128" t="s">
        <v>15</v>
      </c>
      <c r="I225" s="128" t="s">
        <v>586</v>
      </c>
      <c r="J225" s="128"/>
      <c r="K225" s="128" t="s">
        <v>16</v>
      </c>
      <c r="L225"/>
      <c r="M225"/>
      <c r="N225"/>
    </row>
    <row r="226" spans="1:14" ht="90" x14ac:dyDescent="0.25">
      <c r="A226" s="128" t="s">
        <v>267</v>
      </c>
      <c r="B226" s="128" t="s">
        <v>268</v>
      </c>
      <c r="C226" s="128" t="s">
        <v>268</v>
      </c>
      <c r="D226" s="128" t="s">
        <v>28</v>
      </c>
      <c r="E226" s="129"/>
      <c r="F226" s="128" t="s">
        <v>462</v>
      </c>
      <c r="G226" s="128" t="s">
        <v>751</v>
      </c>
      <c r="H226" s="128" t="s">
        <v>15</v>
      </c>
      <c r="I226" s="128" t="s">
        <v>586</v>
      </c>
      <c r="J226" s="128"/>
      <c r="K226" s="128" t="s">
        <v>16</v>
      </c>
      <c r="L226"/>
      <c r="M226"/>
      <c r="N226"/>
    </row>
    <row r="227" spans="1:14" ht="90" x14ac:dyDescent="0.25">
      <c r="A227" s="128" t="s">
        <v>431</v>
      </c>
      <c r="B227" s="128" t="s">
        <v>201</v>
      </c>
      <c r="C227" s="128" t="s">
        <v>201</v>
      </c>
      <c r="D227" s="128" t="s">
        <v>28</v>
      </c>
      <c r="E227" s="129"/>
      <c r="F227" s="128" t="s">
        <v>462</v>
      </c>
      <c r="G227" s="128" t="s">
        <v>711</v>
      </c>
      <c r="H227" s="128" t="s">
        <v>15</v>
      </c>
      <c r="I227" s="128" t="s">
        <v>586</v>
      </c>
      <c r="J227" s="128"/>
      <c r="K227" s="128" t="s">
        <v>16</v>
      </c>
      <c r="L227"/>
      <c r="M227"/>
      <c r="N227"/>
    </row>
    <row r="228" spans="1:14" ht="195" x14ac:dyDescent="0.25">
      <c r="A228" s="128" t="s">
        <v>477</v>
      </c>
      <c r="B228" s="128" t="s">
        <v>476</v>
      </c>
      <c r="C228" s="128" t="s">
        <v>476</v>
      </c>
      <c r="D228" s="128" t="s">
        <v>28</v>
      </c>
      <c r="E228" s="129"/>
      <c r="F228" s="128" t="s">
        <v>462</v>
      </c>
      <c r="G228" s="128" t="s">
        <v>810</v>
      </c>
      <c r="H228" s="128" t="s">
        <v>15</v>
      </c>
      <c r="I228" s="128" t="s">
        <v>586</v>
      </c>
      <c r="J228" s="128"/>
      <c r="K228" s="128" t="s">
        <v>16</v>
      </c>
      <c r="L228"/>
      <c r="M228"/>
      <c r="N228"/>
    </row>
    <row r="229" spans="1:14" ht="90" x14ac:dyDescent="0.25">
      <c r="A229" s="128" t="s">
        <v>453</v>
      </c>
      <c r="B229" s="128" t="s">
        <v>51</v>
      </c>
      <c r="C229" s="128" t="s">
        <v>51</v>
      </c>
      <c r="D229" s="128" t="s">
        <v>28</v>
      </c>
      <c r="E229" s="129"/>
      <c r="F229" s="128" t="s">
        <v>462</v>
      </c>
      <c r="G229" s="128" t="s">
        <v>602</v>
      </c>
      <c r="H229" s="128" t="s">
        <v>15</v>
      </c>
      <c r="I229" s="128" t="s">
        <v>586</v>
      </c>
      <c r="J229" s="128"/>
      <c r="K229" s="128" t="s">
        <v>16</v>
      </c>
      <c r="L229"/>
      <c r="M229"/>
      <c r="N229"/>
    </row>
    <row r="230" spans="1:14" ht="180" x14ac:dyDescent="0.25">
      <c r="A230" s="128" t="s">
        <v>475</v>
      </c>
      <c r="B230" s="128" t="s">
        <v>474</v>
      </c>
      <c r="C230" s="128" t="s">
        <v>474</v>
      </c>
      <c r="D230" s="128" t="s">
        <v>28</v>
      </c>
      <c r="E230" s="129"/>
      <c r="F230" s="128" t="s">
        <v>462</v>
      </c>
      <c r="G230" s="128" t="s">
        <v>811</v>
      </c>
      <c r="H230" s="128" t="s">
        <v>15</v>
      </c>
      <c r="I230" s="128" t="s">
        <v>586</v>
      </c>
      <c r="J230" s="128"/>
      <c r="K230" s="128" t="s">
        <v>16</v>
      </c>
      <c r="L230"/>
      <c r="M230"/>
      <c r="N230"/>
    </row>
    <row r="231" spans="1:14" ht="105" x14ac:dyDescent="0.25">
      <c r="A231" s="128" t="s">
        <v>269</v>
      </c>
      <c r="B231" s="128" t="s">
        <v>270</v>
      </c>
      <c r="C231" s="128" t="s">
        <v>270</v>
      </c>
      <c r="D231" s="128" t="s">
        <v>28</v>
      </c>
      <c r="E231" s="129"/>
      <c r="F231" s="128" t="s">
        <v>462</v>
      </c>
      <c r="G231" s="128" t="s">
        <v>752</v>
      </c>
      <c r="H231" s="128" t="s">
        <v>15</v>
      </c>
      <c r="I231" s="128" t="s">
        <v>586</v>
      </c>
      <c r="J231" s="128"/>
      <c r="K231" s="128" t="s">
        <v>16</v>
      </c>
      <c r="L231"/>
      <c r="M231"/>
      <c r="N231"/>
    </row>
    <row r="232" spans="1:14" ht="90" x14ac:dyDescent="0.25">
      <c r="A232" s="128" t="s">
        <v>132</v>
      </c>
      <c r="B232" s="128" t="s">
        <v>133</v>
      </c>
      <c r="C232" s="128" t="s">
        <v>133</v>
      </c>
      <c r="D232" s="128" t="s">
        <v>28</v>
      </c>
      <c r="E232" s="129"/>
      <c r="F232" s="128" t="s">
        <v>462</v>
      </c>
      <c r="G232" s="128" t="s">
        <v>659</v>
      </c>
      <c r="H232" s="128" t="s">
        <v>15</v>
      </c>
      <c r="I232" s="128" t="s">
        <v>586</v>
      </c>
      <c r="J232" s="128"/>
      <c r="K232" s="128" t="s">
        <v>16</v>
      </c>
      <c r="L232"/>
      <c r="M232"/>
      <c r="N232"/>
    </row>
    <row r="233" spans="1:14" ht="90" x14ac:dyDescent="0.25">
      <c r="A233" s="128" t="s">
        <v>473</v>
      </c>
      <c r="B233" s="128" t="s">
        <v>181</v>
      </c>
      <c r="C233" s="128" t="s">
        <v>181</v>
      </c>
      <c r="D233" s="128" t="s">
        <v>28</v>
      </c>
      <c r="E233" s="129"/>
      <c r="F233" s="128" t="s">
        <v>464</v>
      </c>
      <c r="G233" s="128" t="s">
        <v>698</v>
      </c>
      <c r="H233" s="128" t="s">
        <v>15</v>
      </c>
      <c r="I233" s="128" t="s">
        <v>586</v>
      </c>
      <c r="J233" s="128" t="s">
        <v>463</v>
      </c>
      <c r="K233" s="128" t="s">
        <v>16</v>
      </c>
      <c r="L233"/>
      <c r="M233"/>
      <c r="N233"/>
    </row>
    <row r="234" spans="1:14" ht="90" x14ac:dyDescent="0.25">
      <c r="A234" s="128" t="s">
        <v>472</v>
      </c>
      <c r="B234" s="128" t="s">
        <v>182</v>
      </c>
      <c r="C234" s="128" t="s">
        <v>182</v>
      </c>
      <c r="D234" s="128" t="s">
        <v>28</v>
      </c>
      <c r="E234" s="129"/>
      <c r="F234" s="128" t="s">
        <v>464</v>
      </c>
      <c r="G234" s="128" t="s">
        <v>699</v>
      </c>
      <c r="H234" s="128" t="s">
        <v>15</v>
      </c>
      <c r="I234" s="128" t="s">
        <v>586</v>
      </c>
      <c r="J234" s="128" t="s">
        <v>463</v>
      </c>
      <c r="K234" s="128" t="s">
        <v>16</v>
      </c>
      <c r="L234"/>
      <c r="M234"/>
      <c r="N234"/>
    </row>
    <row r="235" spans="1:14" ht="90" x14ac:dyDescent="0.25">
      <c r="A235" s="128" t="s">
        <v>183</v>
      </c>
      <c r="B235" s="128" t="s">
        <v>184</v>
      </c>
      <c r="C235" s="128" t="s">
        <v>184</v>
      </c>
      <c r="D235" s="128" t="s">
        <v>28</v>
      </c>
      <c r="E235" s="129"/>
      <c r="F235" s="128" t="s">
        <v>464</v>
      </c>
      <c r="G235" s="128" t="s">
        <v>700</v>
      </c>
      <c r="H235" s="128" t="s">
        <v>15</v>
      </c>
      <c r="I235" s="128" t="s">
        <v>586</v>
      </c>
      <c r="J235" s="128" t="s">
        <v>463</v>
      </c>
      <c r="K235" s="128" t="s">
        <v>16</v>
      </c>
      <c r="L235"/>
      <c r="M235"/>
      <c r="N235"/>
    </row>
    <row r="236" spans="1:14" ht="225" x14ac:dyDescent="0.25">
      <c r="A236" s="128" t="s">
        <v>805</v>
      </c>
      <c r="B236" s="128" t="s">
        <v>471</v>
      </c>
      <c r="C236" s="128" t="s">
        <v>471</v>
      </c>
      <c r="D236" s="128" t="s">
        <v>28</v>
      </c>
      <c r="E236" s="129"/>
      <c r="F236" s="128" t="s">
        <v>462</v>
      </c>
      <c r="G236" s="128" t="s">
        <v>806</v>
      </c>
      <c r="H236" s="128" t="s">
        <v>15</v>
      </c>
      <c r="I236" s="128" t="s">
        <v>586</v>
      </c>
      <c r="J236" s="128"/>
      <c r="K236" s="128" t="s">
        <v>16</v>
      </c>
      <c r="L236"/>
      <c r="M236"/>
      <c r="N236"/>
    </row>
    <row r="237" spans="1:14" ht="210" x14ac:dyDescent="0.25">
      <c r="A237" s="128" t="s">
        <v>470</v>
      </c>
      <c r="B237" s="128" t="s">
        <v>469</v>
      </c>
      <c r="C237" s="128" t="s">
        <v>469</v>
      </c>
      <c r="D237" s="128" t="s">
        <v>28</v>
      </c>
      <c r="E237" s="129"/>
      <c r="F237" s="128" t="s">
        <v>462</v>
      </c>
      <c r="G237" s="128" t="s">
        <v>837</v>
      </c>
      <c r="H237" s="128" t="s">
        <v>15</v>
      </c>
      <c r="I237" s="128" t="s">
        <v>586</v>
      </c>
      <c r="J237" s="128"/>
      <c r="K237" s="128" t="s">
        <v>16</v>
      </c>
      <c r="L237"/>
      <c r="M237"/>
      <c r="N237"/>
    </row>
    <row r="238" spans="1:14" ht="90" x14ac:dyDescent="0.25">
      <c r="A238" s="128" t="s">
        <v>271</v>
      </c>
      <c r="B238" s="128" t="s">
        <v>272</v>
      </c>
      <c r="C238" s="128" t="s">
        <v>272</v>
      </c>
      <c r="D238" s="128" t="s">
        <v>28</v>
      </c>
      <c r="E238" s="129"/>
      <c r="F238" s="128" t="s">
        <v>462</v>
      </c>
      <c r="G238" s="128" t="s">
        <v>753</v>
      </c>
      <c r="H238" s="128" t="s">
        <v>15</v>
      </c>
      <c r="I238" s="128" t="s">
        <v>586</v>
      </c>
      <c r="J238" s="128"/>
      <c r="K238" s="128" t="s">
        <v>16</v>
      </c>
      <c r="L238"/>
      <c r="M238"/>
      <c r="N238"/>
    </row>
    <row r="239" spans="1:14" ht="75" x14ac:dyDescent="0.25">
      <c r="A239" s="128" t="s">
        <v>134</v>
      </c>
      <c r="B239" s="128" t="s">
        <v>135</v>
      </c>
      <c r="C239" s="128" t="s">
        <v>135</v>
      </c>
      <c r="D239" s="128" t="s">
        <v>28</v>
      </c>
      <c r="E239" s="129"/>
      <c r="F239" s="128" t="s">
        <v>462</v>
      </c>
      <c r="G239" s="128" t="s">
        <v>660</v>
      </c>
      <c r="H239" s="128" t="s">
        <v>15</v>
      </c>
      <c r="I239" s="128" t="s">
        <v>586</v>
      </c>
      <c r="J239" s="128"/>
      <c r="K239" s="128" t="s">
        <v>16</v>
      </c>
      <c r="L239"/>
      <c r="M239"/>
      <c r="N239"/>
    </row>
    <row r="240" spans="1:14" ht="30" x14ac:dyDescent="0.25">
      <c r="A240" s="128" t="s">
        <v>882</v>
      </c>
      <c r="B240" s="128" t="s">
        <v>883</v>
      </c>
      <c r="C240" s="128" t="s">
        <v>883</v>
      </c>
      <c r="D240" s="128" t="s">
        <v>28</v>
      </c>
      <c r="E240" s="129"/>
      <c r="F240" s="128" t="s">
        <v>29</v>
      </c>
      <c r="G240" s="128"/>
      <c r="H240" s="128" t="s">
        <v>15</v>
      </c>
      <c r="I240" s="128" t="s">
        <v>586</v>
      </c>
      <c r="J240" s="128"/>
      <c r="K240" s="128" t="s">
        <v>16</v>
      </c>
      <c r="L240"/>
      <c r="M240"/>
      <c r="N240"/>
    </row>
    <row r="241" spans="1:14" ht="105" x14ac:dyDescent="0.25">
      <c r="A241" s="128" t="s">
        <v>136</v>
      </c>
      <c r="B241" s="128" t="s">
        <v>137</v>
      </c>
      <c r="C241" s="128" t="s">
        <v>137</v>
      </c>
      <c r="D241" s="128" t="s">
        <v>28</v>
      </c>
      <c r="E241" s="129"/>
      <c r="F241" s="128" t="s">
        <v>462</v>
      </c>
      <c r="G241" s="128" t="s">
        <v>661</v>
      </c>
      <c r="H241" s="128" t="s">
        <v>15</v>
      </c>
      <c r="I241" s="128" t="s">
        <v>586</v>
      </c>
      <c r="J241" s="128"/>
      <c r="K241" s="128" t="s">
        <v>16</v>
      </c>
      <c r="L241"/>
      <c r="M241"/>
      <c r="N241"/>
    </row>
    <row r="242" spans="1:14" ht="90" x14ac:dyDescent="0.25">
      <c r="A242" s="128" t="s">
        <v>468</v>
      </c>
      <c r="B242" s="128" t="s">
        <v>185</v>
      </c>
      <c r="C242" s="128" t="s">
        <v>185</v>
      </c>
      <c r="D242" s="128" t="s">
        <v>28</v>
      </c>
      <c r="E242" s="129"/>
      <c r="F242" s="128" t="s">
        <v>464</v>
      </c>
      <c r="G242" s="128" t="s">
        <v>701</v>
      </c>
      <c r="H242" s="128" t="s">
        <v>15</v>
      </c>
      <c r="I242" s="128" t="s">
        <v>586</v>
      </c>
      <c r="J242" s="128" t="s">
        <v>463</v>
      </c>
      <c r="K242" s="128" t="s">
        <v>16</v>
      </c>
      <c r="L242"/>
      <c r="M242"/>
      <c r="N242"/>
    </row>
    <row r="243" spans="1:14" ht="105" x14ac:dyDescent="0.25">
      <c r="A243" s="128" t="s">
        <v>467</v>
      </c>
      <c r="B243" s="128" t="s">
        <v>186</v>
      </c>
      <c r="C243" s="128" t="s">
        <v>186</v>
      </c>
      <c r="D243" s="128" t="s">
        <v>28</v>
      </c>
      <c r="E243" s="129"/>
      <c r="F243" s="128" t="s">
        <v>464</v>
      </c>
      <c r="G243" s="128" t="s">
        <v>702</v>
      </c>
      <c r="H243" s="128" t="s">
        <v>15</v>
      </c>
      <c r="I243" s="128" t="s">
        <v>586</v>
      </c>
      <c r="J243" s="128" t="s">
        <v>463</v>
      </c>
      <c r="K243" s="128" t="s">
        <v>16</v>
      </c>
      <c r="L243"/>
      <c r="M243"/>
      <c r="N243"/>
    </row>
    <row r="244" spans="1:14" ht="75" x14ac:dyDescent="0.25">
      <c r="A244" s="128" t="s">
        <v>430</v>
      </c>
      <c r="B244" s="128" t="s">
        <v>202</v>
      </c>
      <c r="C244" s="128" t="s">
        <v>202</v>
      </c>
      <c r="D244" s="128" t="s">
        <v>28</v>
      </c>
      <c r="E244" s="129"/>
      <c r="F244" s="128" t="s">
        <v>462</v>
      </c>
      <c r="G244" s="128" t="s">
        <v>712</v>
      </c>
      <c r="H244" s="128" t="s">
        <v>15</v>
      </c>
      <c r="I244" s="128" t="s">
        <v>586</v>
      </c>
      <c r="J244" s="128"/>
      <c r="K244" s="128" t="s">
        <v>16</v>
      </c>
      <c r="L244"/>
      <c r="M244"/>
      <c r="N244"/>
    </row>
    <row r="245" spans="1:14" ht="75" x14ac:dyDescent="0.25">
      <c r="A245" s="128" t="s">
        <v>433</v>
      </c>
      <c r="B245" s="128" t="s">
        <v>187</v>
      </c>
      <c r="C245" s="128" t="s">
        <v>187</v>
      </c>
      <c r="D245" s="128" t="s">
        <v>28</v>
      </c>
      <c r="E245" s="129"/>
      <c r="F245" s="128" t="s">
        <v>464</v>
      </c>
      <c r="G245" s="128" t="s">
        <v>703</v>
      </c>
      <c r="H245" s="128" t="s">
        <v>15</v>
      </c>
      <c r="I245" s="128" t="s">
        <v>586</v>
      </c>
      <c r="J245" s="128" t="s">
        <v>463</v>
      </c>
      <c r="K245" s="128" t="s">
        <v>16</v>
      </c>
      <c r="L245"/>
      <c r="M245"/>
      <c r="N245"/>
    </row>
    <row r="246" spans="1:14" ht="90" x14ac:dyDescent="0.25">
      <c r="A246" s="128" t="s">
        <v>662</v>
      </c>
      <c r="B246" s="128" t="s">
        <v>138</v>
      </c>
      <c r="C246" s="128" t="s">
        <v>138</v>
      </c>
      <c r="D246" s="128" t="s">
        <v>28</v>
      </c>
      <c r="E246" s="129"/>
      <c r="F246" s="128" t="s">
        <v>462</v>
      </c>
      <c r="G246" s="128" t="s">
        <v>663</v>
      </c>
      <c r="H246" s="128" t="s">
        <v>15</v>
      </c>
      <c r="I246" s="128" t="s">
        <v>586</v>
      </c>
      <c r="J246" s="128"/>
      <c r="K246" s="128" t="s">
        <v>16</v>
      </c>
      <c r="L246"/>
      <c r="M246"/>
      <c r="N246"/>
    </row>
    <row r="247" spans="1:14" ht="90" x14ac:dyDescent="0.25">
      <c r="A247" s="128" t="s">
        <v>140</v>
      </c>
      <c r="B247" s="128" t="s">
        <v>141</v>
      </c>
      <c r="C247" s="128" t="s">
        <v>141</v>
      </c>
      <c r="D247" s="128" t="s">
        <v>28</v>
      </c>
      <c r="E247" s="129"/>
      <c r="F247" s="128" t="s">
        <v>462</v>
      </c>
      <c r="G247" s="128" t="s">
        <v>665</v>
      </c>
      <c r="H247" s="128" t="s">
        <v>15</v>
      </c>
      <c r="I247" s="128" t="s">
        <v>586</v>
      </c>
      <c r="J247" s="128"/>
      <c r="K247" s="128" t="s">
        <v>16</v>
      </c>
      <c r="L247"/>
      <c r="M247"/>
      <c r="N247"/>
    </row>
    <row r="248" spans="1:14" ht="225" x14ac:dyDescent="0.25">
      <c r="A248" s="128" t="s">
        <v>858</v>
      </c>
      <c r="B248" s="128" t="s">
        <v>859</v>
      </c>
      <c r="C248" s="128" t="s">
        <v>859</v>
      </c>
      <c r="D248" s="128" t="s">
        <v>28</v>
      </c>
      <c r="E248" s="129"/>
      <c r="F248" s="128" t="s">
        <v>462</v>
      </c>
      <c r="G248" s="128" t="s">
        <v>860</v>
      </c>
      <c r="H248" s="128" t="s">
        <v>15</v>
      </c>
      <c r="I248" s="128" t="s">
        <v>586</v>
      </c>
      <c r="J248" s="128"/>
      <c r="K248" s="128" t="s">
        <v>16</v>
      </c>
      <c r="L248"/>
      <c r="M248"/>
      <c r="N248"/>
    </row>
    <row r="249" spans="1:14" ht="105" x14ac:dyDescent="0.25">
      <c r="A249" s="128" t="s">
        <v>316</v>
      </c>
      <c r="B249" s="128" t="s">
        <v>317</v>
      </c>
      <c r="C249" s="128" t="s">
        <v>317</v>
      </c>
      <c r="D249" s="128" t="s">
        <v>28</v>
      </c>
      <c r="E249" s="129"/>
      <c r="F249" s="128" t="s">
        <v>29</v>
      </c>
      <c r="G249" s="128" t="s">
        <v>785</v>
      </c>
      <c r="H249" s="128" t="s">
        <v>15</v>
      </c>
      <c r="I249" s="128" t="s">
        <v>586</v>
      </c>
      <c r="J249" s="128"/>
      <c r="K249" s="128" t="s">
        <v>16</v>
      </c>
      <c r="L249"/>
      <c r="M249"/>
      <c r="N249"/>
    </row>
    <row r="250" spans="1:14" ht="105" x14ac:dyDescent="0.25">
      <c r="A250" s="128" t="s">
        <v>451</v>
      </c>
      <c r="B250" s="128" t="s">
        <v>70</v>
      </c>
      <c r="C250" s="128" t="s">
        <v>70</v>
      </c>
      <c r="D250" s="128" t="s">
        <v>28</v>
      </c>
      <c r="E250" s="129"/>
      <c r="F250" s="128" t="s">
        <v>462</v>
      </c>
      <c r="G250" s="128" t="s">
        <v>616</v>
      </c>
      <c r="H250" s="128" t="s">
        <v>15</v>
      </c>
      <c r="I250" s="128" t="s">
        <v>586</v>
      </c>
      <c r="J250" s="128"/>
      <c r="K250" s="128" t="s">
        <v>16</v>
      </c>
      <c r="L250"/>
      <c r="M250"/>
      <c r="N250"/>
    </row>
    <row r="251" spans="1:14" ht="90" x14ac:dyDescent="0.25">
      <c r="A251" s="128" t="s">
        <v>439</v>
      </c>
      <c r="B251" s="128" t="s">
        <v>139</v>
      </c>
      <c r="C251" s="128" t="s">
        <v>139</v>
      </c>
      <c r="D251" s="128" t="s">
        <v>28</v>
      </c>
      <c r="E251" s="129"/>
      <c r="F251" s="128" t="s">
        <v>462</v>
      </c>
      <c r="G251" s="128" t="s">
        <v>664</v>
      </c>
      <c r="H251" s="128" t="s">
        <v>15</v>
      </c>
      <c r="I251" s="128" t="s">
        <v>586</v>
      </c>
      <c r="J251" s="128"/>
      <c r="K251" s="128" t="s">
        <v>16</v>
      </c>
      <c r="L251"/>
      <c r="M251"/>
      <c r="N251"/>
    </row>
    <row r="252" spans="1:14" ht="90" x14ac:dyDescent="0.25">
      <c r="A252" s="128" t="s">
        <v>429</v>
      </c>
      <c r="B252" s="128" t="s">
        <v>203</v>
      </c>
      <c r="C252" s="128" t="s">
        <v>203</v>
      </c>
      <c r="D252" s="128" t="s">
        <v>28</v>
      </c>
      <c r="E252" s="129"/>
      <c r="F252" s="128" t="s">
        <v>462</v>
      </c>
      <c r="G252" s="128" t="s">
        <v>713</v>
      </c>
      <c r="H252" s="128" t="s">
        <v>15</v>
      </c>
      <c r="I252" s="128" t="s">
        <v>586</v>
      </c>
      <c r="J252" s="128"/>
      <c r="K252" s="128" t="s">
        <v>16</v>
      </c>
      <c r="L252"/>
      <c r="M252"/>
      <c r="N252"/>
    </row>
    <row r="253" spans="1:14" ht="90" x14ac:dyDescent="0.25">
      <c r="A253" s="128" t="s">
        <v>754</v>
      </c>
      <c r="B253" s="128" t="s">
        <v>273</v>
      </c>
      <c r="C253" s="128" t="s">
        <v>273</v>
      </c>
      <c r="D253" s="128" t="s">
        <v>28</v>
      </c>
      <c r="E253" s="129"/>
      <c r="F253" s="128" t="s">
        <v>462</v>
      </c>
      <c r="G253" s="128" t="s">
        <v>755</v>
      </c>
      <c r="H253" s="128" t="s">
        <v>15</v>
      </c>
      <c r="I253" s="128" t="s">
        <v>586</v>
      </c>
      <c r="J253" s="128"/>
      <c r="K253" s="128" t="s">
        <v>16</v>
      </c>
      <c r="L253"/>
      <c r="M253"/>
      <c r="N253"/>
    </row>
  </sheetData>
  <sortState xmlns:xlrd2="http://schemas.microsoft.com/office/spreadsheetml/2017/richdata2" ref="A2:N305">
    <sortCondition ref="A2:A305"/>
  </sortState>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
  <sheetViews>
    <sheetView topLeftCell="A2" workbookViewId="0">
      <selection activeCell="B46" sqref="B46"/>
    </sheetView>
  </sheetViews>
  <sheetFormatPr defaultColWidth="8" defaultRowHeight="12.75" x14ac:dyDescent="0.2"/>
  <cols>
    <col min="1" max="16" width="23.42578125" style="123" customWidth="1"/>
    <col min="17" max="16384" width="8" style="123"/>
  </cols>
  <sheetData>
    <row r="1" spans="1:16" ht="25.5" x14ac:dyDescent="0.2">
      <c r="A1" s="127" t="s">
        <v>335</v>
      </c>
      <c r="B1" s="127" t="s">
        <v>337</v>
      </c>
      <c r="C1" s="127" t="s">
        <v>338</v>
      </c>
      <c r="D1" s="127" t="s">
        <v>18</v>
      </c>
      <c r="E1" s="127" t="s">
        <v>339</v>
      </c>
      <c r="F1" s="127" t="s">
        <v>340</v>
      </c>
      <c r="G1" s="127" t="s">
        <v>341</v>
      </c>
      <c r="H1" s="127" t="s">
        <v>342</v>
      </c>
      <c r="I1" s="127" t="s">
        <v>343</v>
      </c>
      <c r="J1" s="127" t="s">
        <v>344</v>
      </c>
      <c r="K1" s="127" t="s">
        <v>345</v>
      </c>
      <c r="L1" s="127" t="s">
        <v>346</v>
      </c>
      <c r="M1" s="127" t="s">
        <v>347</v>
      </c>
      <c r="N1" s="127" t="s">
        <v>348</v>
      </c>
      <c r="O1" s="127" t="s">
        <v>349</v>
      </c>
      <c r="P1" s="127" t="s">
        <v>336</v>
      </c>
    </row>
    <row r="2" spans="1:16" x14ac:dyDescent="0.2">
      <c r="A2" s="126" t="s">
        <v>583</v>
      </c>
      <c r="B2" s="124" t="s">
        <v>585</v>
      </c>
      <c r="C2" s="124" t="s">
        <v>350</v>
      </c>
      <c r="D2" s="124" t="s">
        <v>584</v>
      </c>
      <c r="E2" s="124"/>
      <c r="F2" s="125" t="s">
        <v>351</v>
      </c>
      <c r="G2" s="125" t="s">
        <v>351</v>
      </c>
      <c r="H2" s="125" t="s">
        <v>351</v>
      </c>
      <c r="I2" s="125" t="s">
        <v>352</v>
      </c>
      <c r="J2" s="124" t="s">
        <v>583</v>
      </c>
      <c r="K2" s="125" t="s">
        <v>351</v>
      </c>
      <c r="L2" s="125" t="s">
        <v>351</v>
      </c>
      <c r="M2" s="124"/>
      <c r="N2" s="124"/>
      <c r="O2" s="125" t="s">
        <v>351</v>
      </c>
      <c r="P2" s="124"/>
    </row>
    <row r="3" spans="1:16" ht="25.5" x14ac:dyDescent="0.2">
      <c r="A3" s="126" t="s">
        <v>387</v>
      </c>
      <c r="B3" s="124" t="s">
        <v>356</v>
      </c>
      <c r="C3" s="124" t="s">
        <v>350</v>
      </c>
      <c r="D3" s="124" t="s">
        <v>388</v>
      </c>
      <c r="E3" s="124"/>
      <c r="F3" s="125" t="s">
        <v>351</v>
      </c>
      <c r="G3" s="125" t="s">
        <v>351</v>
      </c>
      <c r="H3" s="125" t="s">
        <v>351</v>
      </c>
      <c r="I3" s="125" t="s">
        <v>351</v>
      </c>
      <c r="J3" s="124" t="s">
        <v>387</v>
      </c>
      <c r="K3" s="125" t="s">
        <v>352</v>
      </c>
      <c r="L3" s="125" t="s">
        <v>352</v>
      </c>
      <c r="M3" s="124"/>
      <c r="N3" s="124"/>
      <c r="O3" s="125" t="s">
        <v>352</v>
      </c>
      <c r="P3" s="124"/>
    </row>
    <row r="4" spans="1:16" ht="89.25" x14ac:dyDescent="0.2">
      <c r="A4" s="126" t="s">
        <v>354</v>
      </c>
      <c r="B4" s="124" t="s">
        <v>582</v>
      </c>
      <c r="C4" s="124" t="s">
        <v>350</v>
      </c>
      <c r="D4" s="124" t="s">
        <v>355</v>
      </c>
      <c r="E4" s="124"/>
      <c r="F4" s="125" t="s">
        <v>351</v>
      </c>
      <c r="G4" s="125" t="s">
        <v>351</v>
      </c>
      <c r="H4" s="125" t="s">
        <v>351</v>
      </c>
      <c r="I4" s="125" t="s">
        <v>351</v>
      </c>
      <c r="J4" s="124" t="s">
        <v>581</v>
      </c>
      <c r="K4" s="125" t="s">
        <v>352</v>
      </c>
      <c r="L4" s="125" t="s">
        <v>351</v>
      </c>
      <c r="M4" s="124"/>
      <c r="N4" s="124"/>
      <c r="O4" s="125" t="s">
        <v>352</v>
      </c>
      <c r="P4" s="124"/>
    </row>
    <row r="5" spans="1:16" x14ac:dyDescent="0.2">
      <c r="A5" s="126" t="s">
        <v>357</v>
      </c>
      <c r="B5" s="124" t="s">
        <v>353</v>
      </c>
      <c r="C5" s="124" t="s">
        <v>350</v>
      </c>
      <c r="D5" s="124" t="s">
        <v>358</v>
      </c>
      <c r="E5" s="124"/>
      <c r="F5" s="125" t="s">
        <v>351</v>
      </c>
      <c r="G5" s="125" t="s">
        <v>351</v>
      </c>
      <c r="H5" s="125" t="s">
        <v>351</v>
      </c>
      <c r="I5" s="125" t="s">
        <v>352</v>
      </c>
      <c r="J5" s="124" t="s">
        <v>580</v>
      </c>
      <c r="K5" s="125" t="s">
        <v>352</v>
      </c>
      <c r="L5" s="125" t="s">
        <v>351</v>
      </c>
      <c r="M5" s="124"/>
      <c r="N5" s="124"/>
      <c r="O5" s="125" t="s">
        <v>352</v>
      </c>
      <c r="P5" s="124"/>
    </row>
    <row r="6" spans="1:16" ht="51" x14ac:dyDescent="0.2">
      <c r="A6" s="126" t="s">
        <v>579</v>
      </c>
      <c r="B6" s="124" t="s">
        <v>578</v>
      </c>
      <c r="C6" s="124" t="s">
        <v>350</v>
      </c>
      <c r="D6" s="124" t="s">
        <v>577</v>
      </c>
      <c r="E6" s="124"/>
      <c r="F6" s="125" t="s">
        <v>351</v>
      </c>
      <c r="G6" s="125" t="s">
        <v>351</v>
      </c>
      <c r="H6" s="125" t="s">
        <v>351</v>
      </c>
      <c r="I6" s="125" t="s">
        <v>352</v>
      </c>
      <c r="J6" s="124" t="s">
        <v>576</v>
      </c>
      <c r="K6" s="125" t="s">
        <v>351</v>
      </c>
      <c r="L6" s="125" t="s">
        <v>351</v>
      </c>
      <c r="M6" s="124"/>
      <c r="N6" s="124"/>
      <c r="O6" s="125" t="s">
        <v>352</v>
      </c>
      <c r="P6" s="124" t="s">
        <v>575</v>
      </c>
    </row>
    <row r="7" spans="1:16" x14ac:dyDescent="0.2">
      <c r="A7" s="126" t="s">
        <v>572</v>
      </c>
      <c r="B7" s="124" t="s">
        <v>574</v>
      </c>
      <c r="C7" s="124" t="s">
        <v>350</v>
      </c>
      <c r="D7" s="124" t="s">
        <v>573</v>
      </c>
      <c r="E7" s="124"/>
      <c r="F7" s="125" t="s">
        <v>351</v>
      </c>
      <c r="G7" s="125" t="s">
        <v>351</v>
      </c>
      <c r="H7" s="125" t="s">
        <v>351</v>
      </c>
      <c r="I7" s="125" t="s">
        <v>352</v>
      </c>
      <c r="J7" s="124" t="s">
        <v>572</v>
      </c>
      <c r="K7" s="125" t="s">
        <v>352</v>
      </c>
      <c r="L7" s="125" t="s">
        <v>352</v>
      </c>
      <c r="M7" s="124"/>
      <c r="N7" s="124"/>
      <c r="O7" s="125" t="s">
        <v>352</v>
      </c>
      <c r="P7" s="124"/>
    </row>
    <row r="8" spans="1:16" ht="51" x14ac:dyDescent="0.2">
      <c r="A8" s="126" t="s">
        <v>359</v>
      </c>
      <c r="B8" s="124" t="s">
        <v>359</v>
      </c>
      <c r="C8" s="124" t="s">
        <v>350</v>
      </c>
      <c r="D8" s="124" t="s">
        <v>360</v>
      </c>
      <c r="E8" s="124"/>
      <c r="F8" s="125" t="s">
        <v>351</v>
      </c>
      <c r="G8" s="125" t="s">
        <v>351</v>
      </c>
      <c r="H8" s="125" t="s">
        <v>351</v>
      </c>
      <c r="I8" s="125" t="s">
        <v>351</v>
      </c>
      <c r="J8" s="124" t="s">
        <v>571</v>
      </c>
      <c r="K8" s="125" t="s">
        <v>351</v>
      </c>
      <c r="L8" s="125" t="s">
        <v>351</v>
      </c>
      <c r="M8" s="124"/>
      <c r="N8" s="124"/>
      <c r="O8" s="125" t="s">
        <v>352</v>
      </c>
      <c r="P8" s="124"/>
    </row>
    <row r="9" spans="1:16" ht="409.5" x14ac:dyDescent="0.2">
      <c r="A9" s="126" t="s">
        <v>361</v>
      </c>
      <c r="B9" s="124" t="s">
        <v>356</v>
      </c>
      <c r="C9" s="124" t="s">
        <v>350</v>
      </c>
      <c r="D9" s="124" t="s">
        <v>362</v>
      </c>
      <c r="E9" s="124"/>
      <c r="F9" s="125" t="s">
        <v>351</v>
      </c>
      <c r="G9" s="125" t="s">
        <v>351</v>
      </c>
      <c r="H9" s="125" t="s">
        <v>351</v>
      </c>
      <c r="I9" s="125" t="s">
        <v>351</v>
      </c>
      <c r="J9" s="124" t="s">
        <v>570</v>
      </c>
      <c r="K9" s="125" t="s">
        <v>352</v>
      </c>
      <c r="L9" s="125" t="s">
        <v>352</v>
      </c>
      <c r="M9" s="124"/>
      <c r="N9" s="124"/>
      <c r="O9" s="125" t="s">
        <v>352</v>
      </c>
      <c r="P9" s="124"/>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Expense Report</vt:lpstr>
      <vt:lpstr>Continuation Sheet</vt:lpstr>
      <vt:lpstr>Student Orgs</vt:lpstr>
      <vt:lpstr>Spend Categories</vt:lpstr>
    </vt:vector>
  </TitlesOfParts>
  <Company>Worcester Polytechnic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Jillian</dc:creator>
  <cp:lastModifiedBy>Rudzinski, Carlie</cp:lastModifiedBy>
  <cp:lastPrinted>2018-11-02T02:39:59Z</cp:lastPrinted>
  <dcterms:created xsi:type="dcterms:W3CDTF">2012-10-23T17:35:40Z</dcterms:created>
  <dcterms:modified xsi:type="dcterms:W3CDTF">2023-04-06T16:12:27Z</dcterms:modified>
</cp:coreProperties>
</file>