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07"/>
  <workbookPr defaultThemeVersion="124226"/>
  <mc:AlternateContent xmlns:mc="http://schemas.openxmlformats.org/markup-compatibility/2006">
    <mc:Choice Requires="x15">
      <x15ac:absPath xmlns:x15ac="http://schemas.microsoft.com/office/spreadsheetml/2010/11/ac" url="C:\Users\mcomo\Desktop\"/>
    </mc:Choice>
  </mc:AlternateContent>
  <xr:revisionPtr revIDLastSave="0" documentId="8_{DE0E584B-1CF1-4596-A069-B9DCE97C1AC8}" xr6:coauthVersionLast="47" xr6:coauthVersionMax="47" xr10:uidLastSave="{00000000-0000-0000-0000-000000000000}"/>
  <bookViews>
    <workbookView xWindow="0" yWindow="0" windowWidth="20490" windowHeight="7620" firstSheet="1" activeTab="1" xr2:uid="{00000000-000D-0000-FFFF-FFFF00000000}"/>
  </bookViews>
  <sheets>
    <sheet name="Instructions" sheetId="13" r:id="rId1"/>
    <sheet name="Expense Report" sheetId="4" r:id="rId2"/>
    <sheet name="Continuation Sheet" sheetId="8" r:id="rId3"/>
    <sheet name="Data Audit - Spend Categories" sheetId="10" state="hidden" r:id="rId4"/>
    <sheet name="Cost Center" sheetId="14" state="hidden" r:id="rId5"/>
    <sheet name="Data Audit - Activity" sheetId="11" state="hidden" r:id="rId6"/>
  </sheets>
  <definedNames>
    <definedName name="_xlnm._FilterDatabase" localSheetId="5" hidden="1">'Data Audit - Activity'!$A$2:$M$79</definedName>
    <definedName name="_xlnm._FilterDatabase" localSheetId="3" hidden="1">'Data Audit - Spend Categories'!$A$1:$L$8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3" i="4" l="1"/>
  <c r="I19" i="4" s="1"/>
  <c r="F69" i="14"/>
  <c r="F10" i="14"/>
  <c r="F125" i="14"/>
  <c r="F114" i="14"/>
  <c r="F206" i="14"/>
  <c r="F104" i="14"/>
  <c r="F214" i="14"/>
  <c r="F184" i="14"/>
  <c r="F176" i="14"/>
  <c r="F13" i="14"/>
  <c r="F191" i="14"/>
  <c r="F174" i="14"/>
  <c r="F62" i="14"/>
  <c r="F99" i="14"/>
  <c r="F72" i="14"/>
  <c r="F142" i="14"/>
  <c r="F66" i="14"/>
  <c r="F4" i="14"/>
  <c r="F32" i="14"/>
  <c r="F3" i="14"/>
  <c r="F205" i="14"/>
  <c r="F89" i="14"/>
  <c r="F180" i="14"/>
  <c r="F79" i="14"/>
  <c r="F182" i="14"/>
  <c r="F92" i="14"/>
  <c r="F203" i="14"/>
  <c r="F68" i="14"/>
  <c r="F209" i="14"/>
  <c r="F87" i="14"/>
  <c r="F171" i="14"/>
  <c r="F152" i="14"/>
  <c r="F165" i="14"/>
  <c r="F136" i="14"/>
  <c r="F141" i="14"/>
  <c r="F169" i="14"/>
  <c r="F156" i="14"/>
  <c r="F139" i="14"/>
  <c r="F160" i="14"/>
  <c r="F161" i="14"/>
  <c r="F155" i="14"/>
  <c r="F148" i="14"/>
  <c r="F147" i="14"/>
  <c r="F137" i="14"/>
  <c r="F133" i="14"/>
  <c r="F131" i="14"/>
  <c r="F162" i="14"/>
  <c r="F157" i="14"/>
  <c r="F168" i="14"/>
  <c r="F140" i="14"/>
  <c r="F163" i="14"/>
  <c r="F197" i="14"/>
  <c r="F200" i="14"/>
  <c r="F199" i="14"/>
  <c r="F198" i="14"/>
  <c r="F196" i="14"/>
  <c r="F167" i="14"/>
  <c r="F154" i="14"/>
  <c r="F135" i="14"/>
  <c r="F153" i="14"/>
  <c r="F143" i="14"/>
  <c r="F146" i="14"/>
  <c r="F170" i="14"/>
  <c r="F134" i="14"/>
  <c r="F132" i="14"/>
  <c r="F138" i="14"/>
  <c r="F159" i="14"/>
  <c r="F149" i="14"/>
  <c r="F164" i="14"/>
  <c r="F130" i="14"/>
  <c r="F166" i="14"/>
  <c r="F151" i="14"/>
  <c r="F158" i="14"/>
  <c r="F144" i="14"/>
  <c r="F150" i="14"/>
  <c r="F145" i="14"/>
  <c r="F194" i="14"/>
  <c r="F29" i="14"/>
  <c r="F31" i="14"/>
  <c r="F28" i="14"/>
  <c r="F8" i="14"/>
  <c r="F115" i="14"/>
  <c r="F105" i="14"/>
  <c r="F30" i="14"/>
  <c r="F98" i="14"/>
  <c r="F71" i="14"/>
  <c r="F216" i="14"/>
  <c r="F177" i="14"/>
  <c r="F43" i="14"/>
  <c r="F90" i="14"/>
  <c r="F56" i="14"/>
  <c r="F80" i="14"/>
  <c r="F120" i="14"/>
  <c r="F189" i="14"/>
  <c r="F202" i="14"/>
  <c r="F224" i="14"/>
  <c r="F223" i="14"/>
  <c r="F222" i="14"/>
  <c r="F219" i="14"/>
  <c r="F218" i="14"/>
  <c r="F217" i="14"/>
  <c r="F225" i="14"/>
  <c r="F173" i="14"/>
  <c r="F113" i="14"/>
  <c r="F112" i="14"/>
  <c r="F67" i="14"/>
  <c r="F110" i="14"/>
  <c r="F111" i="14"/>
  <c r="F18" i="14"/>
  <c r="F27" i="14"/>
  <c r="F127" i="14"/>
  <c r="F119" i="14"/>
  <c r="F52" i="14"/>
  <c r="F192" i="14"/>
  <c r="F179" i="14"/>
  <c r="F181" i="14"/>
  <c r="F77" i="14"/>
  <c r="F53" i="14"/>
  <c r="F195" i="14"/>
  <c r="F88" i="14"/>
  <c r="F83" i="14"/>
  <c r="F55" i="14"/>
  <c r="F36" i="14"/>
  <c r="F41" i="14"/>
  <c r="F103" i="14"/>
  <c r="F102" i="14"/>
  <c r="F108" i="14"/>
  <c r="F9" i="14"/>
  <c r="F11" i="14"/>
  <c r="F73" i="14"/>
  <c r="F51" i="14"/>
  <c r="F93" i="14"/>
  <c r="F15" i="14"/>
  <c r="F211" i="14"/>
  <c r="F75" i="14"/>
  <c r="F212" i="14"/>
  <c r="F58" i="14"/>
  <c r="F96" i="14"/>
  <c r="F129" i="14"/>
  <c r="F24" i="14"/>
  <c r="F59" i="14"/>
  <c r="F190" i="14"/>
  <c r="F65" i="14"/>
  <c r="F210" i="14"/>
  <c r="F5" i="14"/>
  <c r="F2" i="14"/>
  <c r="F17" i="14"/>
  <c r="F19" i="14"/>
  <c r="F208" i="14"/>
  <c r="F74" i="14"/>
  <c r="F44" i="14"/>
  <c r="F175" i="14"/>
  <c r="F38" i="14"/>
  <c r="F84" i="14"/>
  <c r="F118" i="14"/>
  <c r="F178" i="14"/>
  <c r="F213" i="14"/>
  <c r="F82" i="14"/>
  <c r="F117" i="14"/>
  <c r="F47" i="14"/>
  <c r="F106" i="14"/>
  <c r="F46" i="14"/>
  <c r="F20" i="14"/>
  <c r="F183" i="14"/>
  <c r="F85" i="14"/>
  <c r="F34" i="14"/>
  <c r="F95" i="14"/>
  <c r="F97" i="14"/>
  <c r="F116" i="14"/>
  <c r="F215" i="14"/>
  <c r="F21" i="14"/>
  <c r="F12" i="14"/>
  <c r="F100" i="14"/>
  <c r="F57" i="14"/>
  <c r="F48" i="14"/>
  <c r="F45" i="14"/>
  <c r="F76" i="14"/>
  <c r="F187" i="14"/>
  <c r="F126" i="14"/>
  <c r="F22" i="14"/>
  <c r="F37" i="14"/>
  <c r="F61" i="14"/>
  <c r="F70" i="14"/>
  <c r="F128" i="14"/>
  <c r="F172" i="14"/>
  <c r="F81" i="14"/>
  <c r="F193" i="14"/>
  <c r="F63" i="14"/>
  <c r="F33" i="14"/>
  <c r="F186" i="14"/>
  <c r="F35" i="14"/>
  <c r="F14" i="14"/>
  <c r="F39" i="14"/>
  <c r="F64" i="14"/>
  <c r="F23" i="14"/>
  <c r="F124" i="14"/>
  <c r="F188" i="14"/>
  <c r="F107" i="14"/>
  <c r="F122" i="14"/>
  <c r="F185" i="14"/>
  <c r="F78" i="14"/>
  <c r="F54" i="14"/>
  <c r="F16" i="14"/>
  <c r="F221" i="14"/>
  <c r="F220" i="14"/>
  <c r="F109" i="14"/>
  <c r="F86" i="14"/>
  <c r="F6" i="14"/>
  <c r="F94" i="14"/>
  <c r="F91" i="14"/>
  <c r="F123" i="14"/>
  <c r="F50" i="14"/>
  <c r="F7" i="14"/>
  <c r="F101" i="14"/>
  <c r="F26" i="14"/>
  <c r="F207" i="14"/>
  <c r="F25" i="14"/>
  <c r="F60" i="14"/>
  <c r="F121" i="14"/>
  <c r="F49" i="14"/>
  <c r="F201" i="14"/>
  <c r="F42" i="14"/>
  <c r="F204" i="14"/>
  <c r="F40" i="14"/>
  <c r="N41" i="8" l="1"/>
  <c r="I30" i="8" l="1"/>
  <c r="I29" i="8"/>
  <c r="I28" i="8"/>
  <c r="I27" i="8"/>
  <c r="I26" i="8"/>
  <c r="I25" i="8"/>
  <c r="I24" i="8"/>
  <c r="I23" i="8"/>
  <c r="I22" i="8"/>
  <c r="I21" i="8"/>
  <c r="I20" i="8"/>
  <c r="I19" i="8"/>
  <c r="I18" i="8"/>
  <c r="K8" i="8"/>
  <c r="K6" i="8"/>
  <c r="I29" i="4" l="1"/>
  <c r="I28" i="4"/>
  <c r="I27" i="4"/>
  <c r="I26" i="4"/>
  <c r="I25" i="4"/>
  <c r="I24" i="4"/>
  <c r="I23" i="4"/>
  <c r="I22" i="4"/>
  <c r="I21" i="4"/>
  <c r="I20" i="4"/>
  <c r="H33" i="8" l="1"/>
  <c r="I33" i="8" s="1"/>
  <c r="G33" i="8"/>
  <c r="H32" i="8"/>
  <c r="I32" i="8" s="1"/>
  <c r="G32" i="8"/>
  <c r="H35" i="8" l="1"/>
  <c r="H34" i="4" s="1"/>
  <c r="H32" i="4" l="1"/>
  <c r="H31" i="4"/>
  <c r="G32" i="4"/>
  <c r="G31" i="4"/>
  <c r="K9" i="8" l="1"/>
  <c r="I17" i="8" s="1"/>
  <c r="I32" i="4"/>
  <c r="I31" i="4"/>
  <c r="H33" i="4"/>
  <c r="D11" i="8"/>
  <c r="D10" i="8"/>
  <c r="D6" i="8"/>
  <c r="H35" i="4" l="1"/>
</calcChain>
</file>

<file path=xl/sharedStrings.xml><?xml version="1.0" encoding="utf-8"?>
<sst xmlns="http://schemas.openxmlformats.org/spreadsheetml/2006/main" count="3314" uniqueCount="1347">
  <si>
    <t>Student Expense Report - Ad Hoc Instructions</t>
  </si>
  <si>
    <t>*** Important - DO NOT USE THIS REPORT IF YOU HAVE A WORKDAY ACCOUNT***</t>
  </si>
  <si>
    <t>If you have a Workday account - you must submit an expense report in Workday</t>
  </si>
  <si>
    <t>Enter Full Name and address</t>
  </si>
  <si>
    <t>Note:  This is the address that your check will be mailed to</t>
  </si>
  <si>
    <t xml:space="preserve">Enter WPI Student Mailbox # if you want check to be place in your WPI Student Mailbox </t>
  </si>
  <si>
    <t>Direct Deposit - if you wish to have your payment made to you via Direct Deposit you must drop off a Direct Deposit Authorization form - please visit Accounts Payable Forms on the Controller page at WPI.EDU</t>
  </si>
  <si>
    <t>Enter Student/Banner ID and Report Date (date completing expense report - required)</t>
  </si>
  <si>
    <r>
      <t xml:space="preserve">Select Department (Cost Center) from </t>
    </r>
    <r>
      <rPr>
        <b/>
        <i/>
        <sz val="14"/>
        <color theme="1"/>
        <rFont val="Calibri"/>
        <family val="2"/>
        <scheme val="minor"/>
      </rPr>
      <t>Drop Down Listing</t>
    </r>
  </si>
  <si>
    <t>Enter Business Purpose of Expenses</t>
  </si>
  <si>
    <t>Enter each transaction on separate lines</t>
  </si>
  <si>
    <t>Date</t>
  </si>
  <si>
    <t>Description of Expense</t>
  </si>
  <si>
    <r>
      <t xml:space="preserve">Spend Category - </t>
    </r>
    <r>
      <rPr>
        <b/>
        <i/>
        <sz val="14"/>
        <color theme="1"/>
        <rFont val="Calibri"/>
        <family val="2"/>
        <scheme val="minor"/>
      </rPr>
      <t>Select from Drop Down Listing</t>
    </r>
  </si>
  <si>
    <t>Amount</t>
  </si>
  <si>
    <t>*Note - after entering amount other required fields will self-populate</t>
  </si>
  <si>
    <t>Utilize Continuation Sheet (if additional lines are required)</t>
  </si>
  <si>
    <t>Print Report and Continuation Sheet if required</t>
  </si>
  <si>
    <t>Sign Expense report on Signature line</t>
  </si>
  <si>
    <t>Attach all Receipts and give to Department Manager for Review &amp; Approval</t>
  </si>
  <si>
    <t>Once Approved - scan all receipts and expense report</t>
  </si>
  <si>
    <t xml:space="preserve">Email approved Expense report &amp; receipts to:  </t>
  </si>
  <si>
    <t>StudentExpReport@wpi.edu</t>
  </si>
  <si>
    <t>Please allow 7 - 10 Business Days after expense report has been sent to Accounts Payable for payment</t>
  </si>
  <si>
    <t>Please do not contact AP prior to this</t>
  </si>
  <si>
    <t>Student Expense Report - Ad Hoc</t>
  </si>
  <si>
    <t>Use this form ONLY if you do NOT have a Workday user account</t>
  </si>
  <si>
    <t>Student Name:</t>
  </si>
  <si>
    <t>WPI ID #:</t>
  </si>
  <si>
    <t>Mailing Address: Required</t>
  </si>
  <si>
    <t>(Required)</t>
  </si>
  <si>
    <t>Exp Report will be returned if full address is not provided</t>
  </si>
  <si>
    <t>Report Date:</t>
  </si>
  <si>
    <t>WPI Student Mailbox#</t>
  </si>
  <si>
    <t>Enter mailbox# ONLY if you want check placed in your WPI Student Mailbox</t>
  </si>
  <si>
    <t>Direct Deposit</t>
  </si>
  <si>
    <t>You must deliver a completed direct deposit form with voided check directly to Accounts Payable - 2nd Floor Boynton Hall</t>
  </si>
  <si>
    <t>Department (Cost Center) - Select from Drop Down Box</t>
  </si>
  <si>
    <t>Cost Center</t>
  </si>
  <si>
    <t>Business Purpose of Expense:</t>
  </si>
  <si>
    <t>Add Additional Workday Information as Required</t>
  </si>
  <si>
    <t>Enter Description of each item</t>
  </si>
  <si>
    <t>Select from Drop Down Box</t>
  </si>
  <si>
    <t>Fund</t>
  </si>
  <si>
    <t>Designee</t>
  </si>
  <si>
    <t>Activity</t>
  </si>
  <si>
    <t>Grant</t>
  </si>
  <si>
    <t>Gift</t>
  </si>
  <si>
    <t>Additional Workday</t>
  </si>
  <si>
    <t>Spend Category</t>
  </si>
  <si>
    <t>Enter MILEAGE ONLY below - See note Below</t>
  </si>
  <si>
    <t># Miles &gt;</t>
  </si>
  <si>
    <t>Rate</t>
  </si>
  <si>
    <t>Mileage over 50 miles requires printout from Google Maps showing mileage and attach to expense report</t>
  </si>
  <si>
    <t>Page 1 Total</t>
  </si>
  <si>
    <t>Additional Instructions</t>
  </si>
  <si>
    <t>Updated 07/13/23</t>
  </si>
  <si>
    <t>Continuation Sheet (if applicable)</t>
  </si>
  <si>
    <t>Use Continuation Sheet to include additional expense lines if required.</t>
  </si>
  <si>
    <t>Expense Report Total</t>
  </si>
  <si>
    <t>EMAIL APPROVED EXPENSE REPORT WITH ALL RECEIPTS TO:  STUDENTEXPREPORT@WPI.EDU</t>
  </si>
  <si>
    <t>PLEASE ALLOW 7 - 10 BUSINESS DAYS AFTER SENT TO ACCOUNTS PAYABLE FOR EXPENSE REPORT TO BE PAID</t>
  </si>
  <si>
    <t>ALL INFORMATION AND RECEIPTS MUST BE PROVIDED.  Missing receipts and incorrect information will cause delay in payment.</t>
  </si>
  <si>
    <t>Student Signature</t>
  </si>
  <si>
    <t>Date:</t>
  </si>
  <si>
    <t>Department Manager Signature</t>
  </si>
  <si>
    <t>Department Manager - Printed Name</t>
  </si>
  <si>
    <t>SPA Approval Signature</t>
  </si>
  <si>
    <t>SPA Approval - Printed Name</t>
  </si>
  <si>
    <t>Updated 3/13/19</t>
  </si>
  <si>
    <t>Continuation Sheet</t>
  </si>
  <si>
    <t>Use this form ONLY if you DO NOT have a Workday user account</t>
  </si>
  <si>
    <t>Report Date</t>
  </si>
  <si>
    <t xml:space="preserve">Student Club: </t>
  </si>
  <si>
    <t>Continuation Sheet Total</t>
  </si>
  <si>
    <t>Spend Category Object</t>
  </si>
  <si>
    <t>IRS 1099 MISC Category</t>
  </si>
  <si>
    <t>Spend Category Hierarchy Object</t>
  </si>
  <si>
    <t>Top Level Spend Category Hierarchy</t>
  </si>
  <si>
    <t>Reference ID</t>
  </si>
  <si>
    <t>Expense Usage</t>
  </si>
  <si>
    <t>Items for Spend Category</t>
  </si>
  <si>
    <t>Allocate Freight</t>
  </si>
  <si>
    <t>Allocate Other Charges</t>
  </si>
  <si>
    <t>Default Tax Applicability</t>
  </si>
  <si>
    <t>UNSPSC Code Range</t>
  </si>
  <si>
    <t>Spend Category is Tracked</t>
  </si>
  <si>
    <t>Competition Entrance Fees</t>
  </si>
  <si>
    <t>Travel &amp; Conferences</t>
  </si>
  <si>
    <t>All Spend Categories</t>
  </si>
  <si>
    <t>1110-SC</t>
  </si>
  <si>
    <t>Yes</t>
  </si>
  <si>
    <t>No</t>
  </si>
  <si>
    <t>Meeting and Conference Expense</t>
  </si>
  <si>
    <t>1172-SC</t>
  </si>
  <si>
    <t>Subscriptions &amp; Memberships</t>
  </si>
  <si>
    <t>Other Expenses</t>
  </si>
  <si>
    <t>1243-SC</t>
  </si>
  <si>
    <t>Books &amp; Subscriptions
Subscriptions &amp; Memberships</t>
  </si>
  <si>
    <t>Supplies</t>
  </si>
  <si>
    <t>1244-SC</t>
  </si>
  <si>
    <t>Supplies -  Undergraduate Projects</t>
  </si>
  <si>
    <t>1249-SC</t>
  </si>
  <si>
    <t>Supplies - Undergraduate Projects</t>
  </si>
  <si>
    <t>Supplies - Chemistry Stockroom</t>
  </si>
  <si>
    <t>1245-SC</t>
  </si>
  <si>
    <t>Supplies - Laboratory</t>
  </si>
  <si>
    <t>1247-SC</t>
  </si>
  <si>
    <t>Supplies - Office</t>
  </si>
  <si>
    <t>1261-SC</t>
  </si>
  <si>
    <t>Travel Expense</t>
  </si>
  <si>
    <t>1252-SC</t>
  </si>
  <si>
    <t>Airfare
Baggage
Breakfast
Bus
Business Meal
Car Rental
Dinner
Food For Consumption
Gas
Grocery
Ground Transportation
Group Reception
Laundry
Lodging
Lunch
Mileage
Parking
Rail
Tips
Tolls
zzzdnu_Conference Fees</t>
  </si>
  <si>
    <t>Uniform</t>
  </si>
  <si>
    <t>1254-SC</t>
  </si>
  <si>
    <t>Uniform Expense</t>
  </si>
  <si>
    <t>Organization by Name</t>
  </si>
  <si>
    <t>Org Code</t>
  </si>
  <si>
    <t>Code</t>
  </si>
  <si>
    <t>Subtype</t>
  </si>
  <si>
    <t>Included by Organizations</t>
  </si>
  <si>
    <t>Cost Center Manager</t>
  </si>
  <si>
    <t>Cost Center Financial Analyst</t>
  </si>
  <si>
    <t>Department Buyer</t>
  </si>
  <si>
    <t>Default Fund</t>
  </si>
  <si>
    <t>Default Program</t>
  </si>
  <si>
    <t>Allowed Fund(s)</t>
  </si>
  <si>
    <t>Allowed Program(s)</t>
  </si>
  <si>
    <t>Academic Advising</t>
  </si>
  <si>
    <t>1084-CC Academic Advising</t>
  </si>
  <si>
    <t>1084-CC</t>
  </si>
  <si>
    <t>Division Academic Affairs
Undergraduate Studies</t>
  </si>
  <si>
    <t>Paul Reilly</t>
  </si>
  <si>
    <t>Elizabeth Jacoby
Jessica Karner
Kristin Wobbe
Teresa Geddis</t>
  </si>
  <si>
    <t>Jessica Karner
Teresa Geddis</t>
  </si>
  <si>
    <t>110-FD Unrestricted</t>
  </si>
  <si>
    <t>400 Academic Support</t>
  </si>
  <si>
    <t>Academic Computing</t>
  </si>
  <si>
    <t>1226-CC Academic Computing</t>
  </si>
  <si>
    <t>1226-CC</t>
  </si>
  <si>
    <t>Division Information Technology
Information Technology</t>
  </si>
  <si>
    <t>Siamak Najafi</t>
  </si>
  <si>
    <t>Heidi Startz
Patty Patria</t>
  </si>
  <si>
    <t>Lisa Atwell</t>
  </si>
  <si>
    <t>Academic Operations</t>
  </si>
  <si>
    <t>1229-CC Academic Operations</t>
  </si>
  <si>
    <t>1229-CC</t>
  </si>
  <si>
    <t>Division Academic Affairs
Provost</t>
  </si>
  <si>
    <t>Kristopher Sullivan
Winston Soboyejo</t>
  </si>
  <si>
    <t>Donna Zuidema</t>
  </si>
  <si>
    <t>Academic Resources Center</t>
  </si>
  <si>
    <t>1085-CC Academic Resources Center</t>
  </si>
  <si>
    <t>1085-CC</t>
  </si>
  <si>
    <t>Maggie Becker</t>
  </si>
  <si>
    <t>Teresa Geddis</t>
  </si>
  <si>
    <t>Academic Technology Center - ATC</t>
  </si>
  <si>
    <t>1017-CC Academic Technology Center - ATC</t>
  </si>
  <si>
    <t>1017-CC</t>
  </si>
  <si>
    <t>Mary Beth Harrity</t>
  </si>
  <si>
    <t>Bruce Fiene
David Taranto
Ellen Lincourt
Joseph Kondrchek
Lisa Atwell
Matthew Pinault</t>
  </si>
  <si>
    <t>Admissions Office</t>
  </si>
  <si>
    <t>1012-CC Admissions Office</t>
  </si>
  <si>
    <t>1012-CC</t>
  </si>
  <si>
    <t>Division Enrollment Management
Undergraduate Enrollment</t>
  </si>
  <si>
    <t>Jennifer Cluett</t>
  </si>
  <si>
    <t>Kathleen Rensky
Pamela O'Bryant</t>
  </si>
  <si>
    <t>Christine Lynch
Kathleen Rensky</t>
  </si>
  <si>
    <t>500 Student Services</t>
  </si>
  <si>
    <t>Advanced Casting Research Center - ACRC</t>
  </si>
  <si>
    <t>1159-CC Advanced Casting Research Center - ACRC</t>
  </si>
  <si>
    <t>1159-CC</t>
  </si>
  <si>
    <t>Division Academic Affairs
Mechanical Engineering</t>
  </si>
  <si>
    <t>Carol Garofoli</t>
  </si>
  <si>
    <t>Brajendra Mishra
Meagan McIntosh
Renee Brodeur</t>
  </si>
  <si>
    <t>Meagan McIntosh</t>
  </si>
  <si>
    <t>120-FD Designated</t>
  </si>
  <si>
    <t>290 Other Sponsored Programs</t>
  </si>
  <si>
    <t>Advancement Communications</t>
  </si>
  <si>
    <t>1110-CC Advancement Communications</t>
  </si>
  <si>
    <t>1110-CC</t>
  </si>
  <si>
    <t>Division University Advancement
University Advancement</t>
  </si>
  <si>
    <t>Judith Jaeger</t>
  </si>
  <si>
    <t>Anna Dealy
Christine Brown
Leigh Sjogren</t>
  </si>
  <si>
    <t>Anna Dealy
Christine Brown
Theona Scola</t>
  </si>
  <si>
    <t>300 External Relations</t>
  </si>
  <si>
    <t>Advancement Events</t>
  </si>
  <si>
    <t>1254-CC Advancement Events</t>
  </si>
  <si>
    <t>1254-CC</t>
  </si>
  <si>
    <t>Leigh Sjogren</t>
  </si>
  <si>
    <t>Judith Jaeger
Theona Scola</t>
  </si>
  <si>
    <t>Advancement Operations and Research</t>
  </si>
  <si>
    <t>1109-CC Advancement Operations and Research</t>
  </si>
  <si>
    <t>1109-CC</t>
  </si>
  <si>
    <t>Cheryl Ann Cerny</t>
  </si>
  <si>
    <t>Cynthia Woehrle</t>
  </si>
  <si>
    <t>Aerospace Engineering</t>
  </si>
  <si>
    <t>1058-CC Aerospace Engineering</t>
  </si>
  <si>
    <t>1058-CC</t>
  </si>
  <si>
    <t>Nikolaos Gatsonis</t>
  </si>
  <si>
    <t>Barbara Furhman
Donna Hughes
Patricia Howe</t>
  </si>
  <si>
    <t>Barbara Furhman
Donna Hughes</t>
  </si>
  <si>
    <t>100 Instruction</t>
  </si>
  <si>
    <t>Air Force ROTC</t>
  </si>
  <si>
    <t>1238-CC Air Force ROTC</t>
  </si>
  <si>
    <t>1238-CC</t>
  </si>
  <si>
    <t>Academic Affairs
Division Academic Affairs</t>
  </si>
  <si>
    <t>Jack Skiles [C]</t>
  </si>
  <si>
    <t>Arthur Heinricher
Raymond Verrier
Sara Ringer</t>
  </si>
  <si>
    <t>Alumni Association</t>
  </si>
  <si>
    <t>1034-CC Alumni Association</t>
  </si>
  <si>
    <t>1034-CC</t>
  </si>
  <si>
    <t>Peter Thomas</t>
  </si>
  <si>
    <t>Jennifer Daigle</t>
  </si>
  <si>
    <t>810-FD Agency</t>
  </si>
  <si>
    <t>Alumni Programs</t>
  </si>
  <si>
    <t>1104-CC Alumni Programs</t>
  </si>
  <si>
    <t>1104-CC</t>
  </si>
  <si>
    <t>Architectural Engineering</t>
  </si>
  <si>
    <t>1022-CC Architectural Engineering</t>
  </si>
  <si>
    <t>1022-CC</t>
  </si>
  <si>
    <t>Division Academic Affairs
Engineering</t>
  </si>
  <si>
    <t>Tahar El-Korchi</t>
  </si>
  <si>
    <t>Maryann Watts</t>
  </si>
  <si>
    <t>Cynthia Bergeron
Maryann Watts</t>
  </si>
  <si>
    <t>Assistant Provost Office</t>
  </si>
  <si>
    <t>1083-CC Assistant Provost Office</t>
  </si>
  <si>
    <t>1083-CC</t>
  </si>
  <si>
    <t>Arthur Heinricher</t>
  </si>
  <si>
    <t>Sara Ringer</t>
  </si>
  <si>
    <t>700 General Administration</t>
  </si>
  <si>
    <t>Baseball</t>
  </si>
  <si>
    <t>1130-CC Baseball</t>
  </si>
  <si>
    <t>1130-CC</t>
  </si>
  <si>
    <t>Division Physical Education, Recreation, and Athletics
Men's Sports</t>
  </si>
  <si>
    <t>Wendy Walsh</t>
  </si>
  <si>
    <t>Dana Harmon
Pamela Griffin</t>
  </si>
  <si>
    <t>Pamela Griffin
Wendy Walsh</t>
  </si>
  <si>
    <t>BioEngineering Institute</t>
  </si>
  <si>
    <t>1082-CC BioEngineering Institute</t>
  </si>
  <si>
    <t>1082-CC</t>
  </si>
  <si>
    <t>Division Academic Affairs
Research</t>
  </si>
  <si>
    <t>Bogdan Vernescu</t>
  </si>
  <si>
    <t>Andrew Butler
Elizabeth Diers
Thomas Sensale</t>
  </si>
  <si>
    <t>Thomas Sensale</t>
  </si>
  <si>
    <t>Bioinformatics and Computational Biology</t>
  </si>
  <si>
    <t>1067-CC Bioinformatics and Computational Biology</t>
  </si>
  <si>
    <t>1067-CC</t>
  </si>
  <si>
    <t>Computer Science
Division Academic Affairs</t>
  </si>
  <si>
    <t>Dmitry Korkin</t>
  </si>
  <si>
    <t>Barbara Milanese</t>
  </si>
  <si>
    <t>Biology and Biotechnology</t>
  </si>
  <si>
    <t>1059-CC Biology and Biotechnology</t>
  </si>
  <si>
    <t>1059-CC</t>
  </si>
  <si>
    <t>Biology and Biotechnology
Division Academic Affairs</t>
  </si>
  <si>
    <t>Joseph Duffy</t>
  </si>
  <si>
    <t>Kathleen Crowley</t>
  </si>
  <si>
    <t>Barbara Milanese
Kathleen Crowley
Mihail Bocka</t>
  </si>
  <si>
    <t>Biomanufacturing Education and Training Center - BETC</t>
  </si>
  <si>
    <t>1050-CC Biomanufacturing Education and Training Center - BETC</t>
  </si>
  <si>
    <t>1050-CC</t>
  </si>
  <si>
    <t>Academic and Corporate Engagement
Division Academic and Corporate Engagement</t>
  </si>
  <si>
    <t>Ryan Brennan</t>
  </si>
  <si>
    <t>Brian Degon
Dawn Lemay
Rachel LeBlanc
Stacy Chiaramonte</t>
  </si>
  <si>
    <t>Dawn Lemay
Susan Fischer</t>
  </si>
  <si>
    <t>Biomedical Engineering</t>
  </si>
  <si>
    <t>1031-CC Biomedical Engineering</t>
  </si>
  <si>
    <t>1031-CC</t>
  </si>
  <si>
    <t>Kristen Billiar</t>
  </si>
  <si>
    <t>Lynda Hammett</t>
  </si>
  <si>
    <t>Lisa Wall
Lynda Hammett</t>
  </si>
  <si>
    <t>Bookstore</t>
  </si>
  <si>
    <t>1092-CC Bookstore</t>
  </si>
  <si>
    <t>1092-CC</t>
  </si>
  <si>
    <t>Division Student Affairs
Student Activities</t>
  </si>
  <si>
    <t>James McLaughlin</t>
  </si>
  <si>
    <t>Bernice Lisk
Gregory Snoddy
Kim Wykes
Philip Clay</t>
  </si>
  <si>
    <t>Kim Wykes</t>
  </si>
  <si>
    <t>910 Auxiliary Enterprises</t>
  </si>
  <si>
    <t>Building Services</t>
  </si>
  <si>
    <t>1007-CC Building Services</t>
  </si>
  <si>
    <t>1007-CC</t>
  </si>
  <si>
    <t>Division Facilities
Facilities</t>
  </si>
  <si>
    <t>Terrence Pellerin</t>
  </si>
  <si>
    <t>Amy Rajotte
Eric Beattie
William Spratt</t>
  </si>
  <si>
    <t>Amy Rajotte
Terrence Pellerin</t>
  </si>
  <si>
    <t>600 Operation &amp; Maintenance of Plant</t>
  </si>
  <si>
    <t>Campus Police</t>
  </si>
  <si>
    <t>1009-CC Campus Police</t>
  </si>
  <si>
    <t>1009-CC</t>
  </si>
  <si>
    <t>Campus Police
Division Campus Police</t>
  </si>
  <si>
    <t>Cheryl Martunas</t>
  </si>
  <si>
    <t>Lisa Jano</t>
  </si>
  <si>
    <t>750 Institution Support</t>
  </si>
  <si>
    <t>Career Development Center - CDC</t>
  </si>
  <si>
    <t>1129-CC Career Development Center - CDC</t>
  </si>
  <si>
    <t>1129-CC</t>
  </si>
  <si>
    <t>Stefan Koppi</t>
  </si>
  <si>
    <t>Brian Degon
Eileen Gallant
Rachel LeBlanc</t>
  </si>
  <si>
    <t>Eileen Gallant</t>
  </si>
  <si>
    <t>Center For Heat Treating Excellence - CHTE</t>
  </si>
  <si>
    <t>1160-CC Center For Heat Treating Excellence - CHTE</t>
  </si>
  <si>
    <t>1160-CC</t>
  </si>
  <si>
    <t>Center for Materials Processing Data - CMPD</t>
  </si>
  <si>
    <t>1162-CC Center for Materials Processing Data - CMPD</t>
  </si>
  <si>
    <t>1162-CC</t>
  </si>
  <si>
    <t>Danielle Cote</t>
  </si>
  <si>
    <t>Brajendra Mishra
Carol Garofoli
Meagan McIntosh
Renee Brodeur</t>
  </si>
  <si>
    <t>Center for Project Based Learning</t>
  </si>
  <si>
    <t>1156-CC Center for Project Based Learning</t>
  </si>
  <si>
    <t>1156-CC</t>
  </si>
  <si>
    <t>Richard Vaz</t>
  </si>
  <si>
    <t>Center for Resource, Recovery, and Recycling - CR3</t>
  </si>
  <si>
    <t>1161-CC Center for Resource, Recovery, and Recycling - CR3</t>
  </si>
  <si>
    <t>1161-CC</t>
  </si>
  <si>
    <t>Brajendra Mishra</t>
  </si>
  <si>
    <t>Carol Garofoli
Meagan McIntosh
Renee Brodeur</t>
  </si>
  <si>
    <t>Change Management</t>
  </si>
  <si>
    <t>1228-CC Change Management</t>
  </si>
  <si>
    <t>1228-CC</t>
  </si>
  <si>
    <t>Veronica Brandstrader</t>
  </si>
  <si>
    <t>Chemical Engineering</t>
  </si>
  <si>
    <t>1038-CC Chemical Engineering</t>
  </si>
  <si>
    <t>1038-CC</t>
  </si>
  <si>
    <t>Susan Roberts</t>
  </si>
  <si>
    <t>Tiffany Royal</t>
  </si>
  <si>
    <t>Leslie Brodeur
Tiffany Royal</t>
  </si>
  <si>
    <t>Chemistry and Biochemistry</t>
  </si>
  <si>
    <t>1064-CC Chemistry and Biochemistry</t>
  </si>
  <si>
    <t>1064-CC</t>
  </si>
  <si>
    <t>Arts and Sciences
Division Academic Affairs</t>
  </si>
  <si>
    <t>Arne Gericke</t>
  </si>
  <si>
    <t>Ann Mondor
Cynthia Hollifield
Paula Moravek</t>
  </si>
  <si>
    <t>Ann Mondor
Cynthia Hollifield
Paula Moravek
Rebecca Evanoff</t>
  </si>
  <si>
    <t>Civil Engineering</t>
  </si>
  <si>
    <t>1035-CC Civil Engineering</t>
  </si>
  <si>
    <t>1035-CC</t>
  </si>
  <si>
    <t>Commencement</t>
  </si>
  <si>
    <t>1116-CC Commencement</t>
  </si>
  <si>
    <t>1116-CC</t>
  </si>
  <si>
    <t>Division Student Affairs
Student Affairs</t>
  </si>
  <si>
    <t>Gregory Snoddy</t>
  </si>
  <si>
    <t>Bernice Lisk
Philip Clay</t>
  </si>
  <si>
    <t>Bernice Lisk</t>
  </si>
  <si>
    <t>Competency Based Education</t>
  </si>
  <si>
    <t>1049-CC Competency Based Education</t>
  </si>
  <si>
    <t>1049-CC</t>
  </si>
  <si>
    <t>Stacy Chiaramonte</t>
  </si>
  <si>
    <t>Computer Facilities at Higgins Labs</t>
  </si>
  <si>
    <t>1077-CC Computer Facilities at Higgins Labs</t>
  </si>
  <si>
    <t>1077-CC</t>
  </si>
  <si>
    <t>Barbara Furhman</t>
  </si>
  <si>
    <t>Computer Science</t>
  </si>
  <si>
    <t>1033-CC Computer Science</t>
  </si>
  <si>
    <t>1033-CC</t>
  </si>
  <si>
    <t>Craig Wills</t>
  </si>
  <si>
    <t>Christine Caron</t>
  </si>
  <si>
    <t>Nicole Caligiuri</t>
  </si>
  <si>
    <t>Controller's Office</t>
  </si>
  <si>
    <t>1000-CC Controller's Office</t>
  </si>
  <si>
    <t>1000-CC</t>
  </si>
  <si>
    <t>Division Finance and Operations
Finance</t>
  </si>
  <si>
    <t>Patrick Hitchcock</t>
  </si>
  <si>
    <t>Jeffrey Solomon
Mary Calarese</t>
  </si>
  <si>
    <t>Hayley Carlson</t>
  </si>
  <si>
    <t>Corporate and Foundation Relations</t>
  </si>
  <si>
    <t>1115-CC Corporate and Foundation Relations</t>
  </si>
  <si>
    <t>1115-CC</t>
  </si>
  <si>
    <t>Lynn Lancaster</t>
  </si>
  <si>
    <t>Wendy King</t>
  </si>
  <si>
    <t>Corporate and Professional Education - CPE Corporate</t>
  </si>
  <si>
    <t>1002-CC Corporate and Professional Education - CPE Corporate</t>
  </si>
  <si>
    <t>1002-CC</t>
  </si>
  <si>
    <t>Brian Degon
Dawn Lemay
Rachel LeBlanc</t>
  </si>
  <si>
    <t>Dawn Lemay
Stacy Chiaramonte</t>
  </si>
  <si>
    <t>Corporate and Professional Education - CPE Online</t>
  </si>
  <si>
    <t>1151-CC Corporate and Professional Education - CPE Online</t>
  </si>
  <si>
    <t>1151-CC</t>
  </si>
  <si>
    <t>Corporate and Professional Education - CPE Professional Development</t>
  </si>
  <si>
    <t>1079-CC Corporate and Professional Education - CPE Professional Development</t>
  </si>
  <si>
    <t>1079-CC</t>
  </si>
  <si>
    <t>Corporate Engagement</t>
  </si>
  <si>
    <t>1054-CC Corporate Engagement</t>
  </si>
  <si>
    <t>1054-CC</t>
  </si>
  <si>
    <t>Stephen Flavin</t>
  </si>
  <si>
    <t>Sharon Deffely
Shawn Thomaszewicz
Shirley Goyette</t>
  </si>
  <si>
    <t>Data Science</t>
  </si>
  <si>
    <t>1068-CC Data Science</t>
  </si>
  <si>
    <t>1068-CC</t>
  </si>
  <si>
    <t>Elke Rundensteiner</t>
  </si>
  <si>
    <t>Mary Racicot</t>
  </si>
  <si>
    <t>Dean of Arts and Sciences</t>
  </si>
  <si>
    <t>1070-CC Dean of Arts and Sciences</t>
  </si>
  <si>
    <t>1070-CC</t>
  </si>
  <si>
    <t>Rebecca Ouellette</t>
  </si>
  <si>
    <t>Debra Ofcarcik
Jean King</t>
  </si>
  <si>
    <t>Debra Ofcarcik</t>
  </si>
  <si>
    <t>Dean of Engineering</t>
  </si>
  <si>
    <t>1055-CC Dean of Engineering</t>
  </si>
  <si>
    <t>1055-CC</t>
  </si>
  <si>
    <t>Pamela St. Louis</t>
  </si>
  <si>
    <t>Kimberly Hollan
Pamela St. Louis</t>
  </si>
  <si>
    <t>Dean of Graduate Studies</t>
  </si>
  <si>
    <t>1004-CC Dean of Graduate Studies</t>
  </si>
  <si>
    <t>1004-CC</t>
  </si>
  <si>
    <t>Terri Camesano</t>
  </si>
  <si>
    <t>Deborah Baron
Joan Murphy</t>
  </si>
  <si>
    <t>Deborah Baron</t>
  </si>
  <si>
    <t>Dean of Students Office</t>
  </si>
  <si>
    <t>1013-CC Dean of Students Office</t>
  </si>
  <si>
    <t>1013-CC</t>
  </si>
  <si>
    <t>Development and Donor Relations</t>
  </si>
  <si>
    <t>1106-CC Development and Donor Relations</t>
  </si>
  <si>
    <t>1106-CC</t>
  </si>
  <si>
    <t>Lisa Maizite</t>
  </si>
  <si>
    <t>Bethany McNulty
Stephanie Murphy</t>
  </si>
  <si>
    <t>Director of Campus Center</t>
  </si>
  <si>
    <t>1126-CC Director of Campus Center</t>
  </si>
  <si>
    <t>1126-CC</t>
  </si>
  <si>
    <t>Disability Services</t>
  </si>
  <si>
    <t>1121-CC Disability Services</t>
  </si>
  <si>
    <t>1121-CC</t>
  </si>
  <si>
    <t>Division Student Affairs
Student Development and Counseling</t>
  </si>
  <si>
    <t>Laura Rosen</t>
  </si>
  <si>
    <t>Bernice Lisk
Charles Morse
Gregory Snoddy
Lisa Migliacci
Philip Clay</t>
  </si>
  <si>
    <t>Lisa Migliacci</t>
  </si>
  <si>
    <t>Electrical and Computer Engineering</t>
  </si>
  <si>
    <t>1023-CC Electrical and Computer Engineering</t>
  </si>
  <si>
    <t>1023-CC</t>
  </si>
  <si>
    <t>Reinhold Ludwig</t>
  </si>
  <si>
    <t>Deborah Thompson</t>
  </si>
  <si>
    <t>Enrollment Management</t>
  </si>
  <si>
    <t>1117-CC Enrollment Management</t>
  </si>
  <si>
    <t>1117-CC</t>
  </si>
  <si>
    <t>Division Enrollment Management
Enrollment Management</t>
  </si>
  <si>
    <t>Kristin Tichenor</t>
  </si>
  <si>
    <t>Pamela O'Bryant</t>
  </si>
  <si>
    <t>Enterprise Information Systems</t>
  </si>
  <si>
    <t>1149-CC Enterprise Information Systems</t>
  </si>
  <si>
    <t>1149-CC</t>
  </si>
  <si>
    <t>Michelle Gillett</t>
  </si>
  <si>
    <t>Environmental Engineering</t>
  </si>
  <si>
    <t>1056-CC Environmental Engineering</t>
  </si>
  <si>
    <t>1056-CC</t>
  </si>
  <si>
    <t>John Bergendahl</t>
  </si>
  <si>
    <t>Cynthia Bergeron
Maryann Watts
Tahar El-Korchi</t>
  </si>
  <si>
    <t>Environmental Health and Safety</t>
  </si>
  <si>
    <t>1095-CC Environmental Health and Safety</t>
  </si>
  <si>
    <t>1095-CC</t>
  </si>
  <si>
    <t>Daniel Sarachick</t>
  </si>
  <si>
    <t>Amy Rajotte
Daniel Sarachick
Eric Beattie</t>
  </si>
  <si>
    <t>Daniel Sarachick
Timothy Reilly</t>
  </si>
  <si>
    <t>Events Office</t>
  </si>
  <si>
    <t>1089-CC Events Office</t>
  </si>
  <si>
    <t>1089-CC</t>
  </si>
  <si>
    <t>William Battelle</t>
  </si>
  <si>
    <t>Ali Reed
Amy Rajotte
William Spratt</t>
  </si>
  <si>
    <t>Ali Reed
William Battelle</t>
  </si>
  <si>
    <t>Facilities</t>
  </si>
  <si>
    <t>1006-CC Facilities</t>
  </si>
  <si>
    <t>1006-CC</t>
  </si>
  <si>
    <t>William Spratt</t>
  </si>
  <si>
    <t>Amy Rajotte
Eric Beattie</t>
  </si>
  <si>
    <t>Amy Rajotte
Yvette Rutledge</t>
  </si>
  <si>
    <t>Faculty Governance</t>
  </si>
  <si>
    <t>1048-CC Faculty Governance</t>
  </si>
  <si>
    <t>1048-CC</t>
  </si>
  <si>
    <t>Tanja Dominko</t>
  </si>
  <si>
    <t>Penny Rock</t>
  </si>
  <si>
    <t>Federal Work Study - FWS</t>
  </si>
  <si>
    <t>1235-CC Federal Work Study - FWS</t>
  </si>
  <si>
    <t>1235-CC</t>
  </si>
  <si>
    <t>Michael DiRuzza</t>
  </si>
  <si>
    <t>Andrew Palumbo</t>
  </si>
  <si>
    <t>Finance</t>
  </si>
  <si>
    <t>1041-CC Finance</t>
  </si>
  <si>
    <t>1041-CC</t>
  </si>
  <si>
    <t>Jeffrey Solomon</t>
  </si>
  <si>
    <t>Hayley Carlson
Yvonne Harris</t>
  </si>
  <si>
    <t>Fire Protection Engineering</t>
  </si>
  <si>
    <t>1032-CC Fire Protection Engineering</t>
  </si>
  <si>
    <t>1032-CC</t>
  </si>
  <si>
    <t>Albert Simeoni</t>
  </si>
  <si>
    <t>Diane Poirier
Raymond Ranellone</t>
  </si>
  <si>
    <t>Catherine Fradette
Diane Poirier</t>
  </si>
  <si>
    <t>First Year Experience</t>
  </si>
  <si>
    <t>1087-CC First Year Experience</t>
  </si>
  <si>
    <t>1087-CC</t>
  </si>
  <si>
    <t>Kristin Wobbe</t>
  </si>
  <si>
    <t>Arthur Heinricher
Sara Ringer</t>
  </si>
  <si>
    <t>Foisie Innovation Studio</t>
  </si>
  <si>
    <t>1231-CC Foisie Innovation Studio</t>
  </si>
  <si>
    <t>1231-CC</t>
  </si>
  <si>
    <t>Football</t>
  </si>
  <si>
    <t>1133-CC Football</t>
  </si>
  <si>
    <t>1133-CC</t>
  </si>
  <si>
    <t>Fringe Benefits Distribution</t>
  </si>
  <si>
    <t>1212-CC Fringe Benefits Distribution</t>
  </si>
  <si>
    <t>1212-CC</t>
  </si>
  <si>
    <t>Mary Calarese</t>
  </si>
  <si>
    <t>Alana Dros
Eric Chojnowski
Jeffrey Solomon</t>
  </si>
  <si>
    <t>Fringe Clearing</t>
  </si>
  <si>
    <t>9001-CC Fringe Clearing</t>
  </si>
  <si>
    <t>9001-CC</t>
  </si>
  <si>
    <t>990 Non-Reportable</t>
  </si>
  <si>
    <t>General Counsel</t>
  </si>
  <si>
    <t>1047-CC General Counsel</t>
  </si>
  <si>
    <t>1047-CC</t>
  </si>
  <si>
    <t>Division General Counsel
General Counsel</t>
  </si>
  <si>
    <t>David Bunis</t>
  </si>
  <si>
    <t>Erin Silva</t>
  </si>
  <si>
    <t>General Institutional</t>
  </si>
  <si>
    <t>1154-CC General Institutional</t>
  </si>
  <si>
    <t>1154-CC</t>
  </si>
  <si>
    <t>Mary Jane Peck</t>
  </si>
  <si>
    <t>900 Education &amp; General Revenue</t>
  </si>
  <si>
    <t>Global Lab</t>
  </si>
  <si>
    <t>1233-CC Global Lab</t>
  </si>
  <si>
    <t>1233-CC</t>
  </si>
  <si>
    <t>Division Academic Affairs
Interdisciplinary and Global Studies</t>
  </si>
  <si>
    <t>Nancy Fay</t>
  </si>
  <si>
    <t>Kent Rissmiller
Nancy Fay</t>
  </si>
  <si>
    <t>Government and Community Relations</t>
  </si>
  <si>
    <t>1108-CC Government and Community Relations</t>
  </si>
  <si>
    <t>1108-CC</t>
  </si>
  <si>
    <t>Linda Looft</t>
  </si>
  <si>
    <t>Mary Centrella</t>
  </si>
  <si>
    <t>Graduate Admissions</t>
  </si>
  <si>
    <t>1080-CC Graduate Admissions</t>
  </si>
  <si>
    <t>1080-CC</t>
  </si>
  <si>
    <t>Division Enrollment Management
Graduate Enrollment</t>
  </si>
  <si>
    <t>Michael McGrade</t>
  </si>
  <si>
    <t>Lynne Dougherty</t>
  </si>
  <si>
    <t>Grounds Services</t>
  </si>
  <si>
    <t>1097-CC Grounds Services</t>
  </si>
  <si>
    <t>1097-CC</t>
  </si>
  <si>
    <t>Alan Carlsen</t>
  </si>
  <si>
    <t>Alan Carlsen
Amy Rajotte</t>
  </si>
  <si>
    <t>Health Care Delivery Institute</t>
  </si>
  <si>
    <t>1053-CC Health Care Delivery Institute</t>
  </si>
  <si>
    <t>1053-CC</t>
  </si>
  <si>
    <t>Bogdan Vernescu
Camille Bouchard-Chhoeuk</t>
  </si>
  <si>
    <t>Health Services</t>
  </si>
  <si>
    <t>1122-CC Health Services</t>
  </si>
  <si>
    <t>1122-CC</t>
  </si>
  <si>
    <t>Regina Roberto</t>
  </si>
  <si>
    <t>Bernice Lisk
Charles Morse
Donna Damien
Gregory Snoddy
Philip Clay</t>
  </si>
  <si>
    <t>Donna Damien</t>
  </si>
  <si>
    <t>Humanities</t>
  </si>
  <si>
    <t>1024-CC Humanities</t>
  </si>
  <si>
    <t>1024-CC</t>
  </si>
  <si>
    <t>Kristin Boudreau</t>
  </si>
  <si>
    <t>Karen Hassett</t>
  </si>
  <si>
    <t>Karen Hassett
Mary Cotnoir</t>
  </si>
  <si>
    <t>ID Card Services</t>
  </si>
  <si>
    <t>1222-CC ID Card Services</t>
  </si>
  <si>
    <t>1222-CC</t>
  </si>
  <si>
    <t>Division Student Affairs
Residential Services</t>
  </si>
  <si>
    <t>Casey Wall</t>
  </si>
  <si>
    <t>Amy Beth Laythe
Bernice Lisk
Gregory Snoddy
Mallory Sequeira
Philip Clay
Theresa Giard</t>
  </si>
  <si>
    <t>Mallory Sequeira</t>
  </si>
  <si>
    <t>Information Security</t>
  </si>
  <si>
    <t>1148-CC Information Security</t>
  </si>
  <si>
    <t>1148-CC</t>
  </si>
  <si>
    <t>Sean O'Connor</t>
  </si>
  <si>
    <t>Information Technology</t>
  </si>
  <si>
    <t>1043-CC Information Technology</t>
  </si>
  <si>
    <t>1043-CC</t>
  </si>
  <si>
    <t>Heidi Startz</t>
  </si>
  <si>
    <t>Patty Patria</t>
  </si>
  <si>
    <t>Innovation and Entrepreneurship</t>
  </si>
  <si>
    <t>1072-CC Innovation and Entrepreneurship</t>
  </si>
  <si>
    <t>1072-CC</t>
  </si>
  <si>
    <t>Division Information Technology
Information Technology
President's Office</t>
  </si>
  <si>
    <t>Donna Levin</t>
  </si>
  <si>
    <t>Barbara Avery</t>
  </si>
  <si>
    <t>Institutional Research</t>
  </si>
  <si>
    <t>1118-CC Institutional Research</t>
  </si>
  <si>
    <t>1118-CC</t>
  </si>
  <si>
    <t>Alison Donta-Venman</t>
  </si>
  <si>
    <t>Intellectual Property and Innovation</t>
  </si>
  <si>
    <t>1076-CC Intellectual Property and Innovation</t>
  </si>
  <si>
    <t>1076-CC</t>
  </si>
  <si>
    <t>Todd Keiller</t>
  </si>
  <si>
    <t>Lynda Kelly</t>
  </si>
  <si>
    <t>Interactive Media Game Development - IMGD</t>
  </si>
  <si>
    <t>1065-CC Interactive Media Game Development - IMGD</t>
  </si>
  <si>
    <t>1065-CC</t>
  </si>
  <si>
    <t>Jennifer deWinter</t>
  </si>
  <si>
    <t>Allison Darling</t>
  </si>
  <si>
    <t>Interdisciplinary and Global Studies - IGSD</t>
  </si>
  <si>
    <t>1018-CC Interdisciplinary and Global Studies - IGSD</t>
  </si>
  <si>
    <t>1018-CC</t>
  </si>
  <si>
    <t>International and Global Studies Program</t>
  </si>
  <si>
    <t>1210-CC International and Global Studies Program</t>
  </si>
  <si>
    <t>1210-CC</t>
  </si>
  <si>
    <t>International House</t>
  </si>
  <si>
    <t>1119-CC International House</t>
  </si>
  <si>
    <t>1119-CC</t>
  </si>
  <si>
    <t>Colleen Callahan-Panday</t>
  </si>
  <si>
    <t>Bernice Lisk
Gregory Snoddy
Mirabelle Welch
Philip Clay
Tom Thomsen</t>
  </si>
  <si>
    <t>Mirabelle Welch</t>
  </si>
  <si>
    <t>Internet Connection</t>
  </si>
  <si>
    <t>1224-CC Internet Connection</t>
  </si>
  <si>
    <t>1224-CC</t>
  </si>
  <si>
    <t>Frank Sweetser
Lisa Atwell</t>
  </si>
  <si>
    <t>IT Support Services</t>
  </si>
  <si>
    <t>1150-CC IT Support Services</t>
  </si>
  <si>
    <t>1150-CC</t>
  </si>
  <si>
    <t>Mark Taricco</t>
  </si>
  <si>
    <t>Kevin Wheeler
Lisa Atwell
Scott Streeter</t>
  </si>
  <si>
    <t>IT Systems Operations</t>
  </si>
  <si>
    <t>1015-CC IT Systems Operations</t>
  </si>
  <si>
    <t>1015-CC</t>
  </si>
  <si>
    <t>Lancaster Island</t>
  </si>
  <si>
    <t>1219-CC Lancaster Island</t>
  </si>
  <si>
    <t>1219-CC</t>
  </si>
  <si>
    <t>Leadership Giving</t>
  </si>
  <si>
    <t>1105-CC Leadership Giving</t>
  </si>
  <si>
    <t>1105-CC</t>
  </si>
  <si>
    <t>Donna Stock</t>
  </si>
  <si>
    <t>Lynne Feraco
Maria Torres Reyes
Pamela Cummings</t>
  </si>
  <si>
    <t>Lynne Feraco
Pamela Cummings</t>
  </si>
  <si>
    <t>Library</t>
  </si>
  <si>
    <t>1016-CC Library</t>
  </si>
  <si>
    <t>1016-CC</t>
  </si>
  <si>
    <t>Anna Gold</t>
  </si>
  <si>
    <t>Amy Lawton
Arthur Carlson
Diane Begreen
Lori Ostapowicz-Critz
Teresa Negrucci</t>
  </si>
  <si>
    <t>Diane Begreen</t>
  </si>
  <si>
    <t>Life Science and Bioengineering Center - LSBC</t>
  </si>
  <si>
    <t>1063-CC Life Science and Bioengineering Center - LSBC</t>
  </si>
  <si>
    <t>1063-CC</t>
  </si>
  <si>
    <t>Andrew Butler</t>
  </si>
  <si>
    <t>Bogdan Vernescu
Elizabeth Diers</t>
  </si>
  <si>
    <t>Andrew Butler
Elizabeth Diers
Paula Moravek</t>
  </si>
  <si>
    <t>Mail Services</t>
  </si>
  <si>
    <t>1094-CC Mail Services</t>
  </si>
  <si>
    <t>1094-CC</t>
  </si>
  <si>
    <t>Division Finance and Operations
Procurement Services</t>
  </si>
  <si>
    <t>Laurie Colella</t>
  </si>
  <si>
    <t>Major Instrumentation</t>
  </si>
  <si>
    <t>1062-CC Major Instrumentation</t>
  </si>
  <si>
    <t>1062-CC</t>
  </si>
  <si>
    <t>Elizabeth Diers
Victoria Huntress</t>
  </si>
  <si>
    <t>Andrew Butler
Daryl Johnson
Eric Sabacinski
Paula Moravek
Rebecca Evanoff</t>
  </si>
  <si>
    <t>Major Qualifying Project - MQP</t>
  </si>
  <si>
    <t>1155-CC Major Qualifying Project - MQP</t>
  </si>
  <si>
    <t>1155-CC</t>
  </si>
  <si>
    <t>Sharon Deffely</t>
  </si>
  <si>
    <t>Sheila Bailey</t>
  </si>
  <si>
    <t>Makerspace</t>
  </si>
  <si>
    <t>1234-CC Makerspace</t>
  </si>
  <si>
    <t>1234-CC</t>
  </si>
  <si>
    <t>Heidi Startz
Michelle McLaughlin</t>
  </si>
  <si>
    <t>Manufacturing Engineering</t>
  </si>
  <si>
    <t>1057-CC Manufacturing Engineering</t>
  </si>
  <si>
    <t>1057-CC</t>
  </si>
  <si>
    <t>Richard Sisson</t>
  </si>
  <si>
    <t>GlorieAnn Minnich
Patricia Howe
Rita Shilansky</t>
  </si>
  <si>
    <t>GlorieAnn Minnich
Rita Shilansky</t>
  </si>
  <si>
    <t>Marketing Communications</t>
  </si>
  <si>
    <t>1011-CC Marketing Communications</t>
  </si>
  <si>
    <t>1011-CC</t>
  </si>
  <si>
    <t>Division Marketing and Communications
Marketing and Communications</t>
  </si>
  <si>
    <t>Maureen Deiana</t>
  </si>
  <si>
    <t>Jeanne LaMotte
Jessica Grimes
Maureen Deiana</t>
  </si>
  <si>
    <t>Charmaine Jemison
Jeanne LaMotte</t>
  </si>
  <si>
    <t>Marketing Communications Creative</t>
  </si>
  <si>
    <t>1112-CC Marketing Communications Creative</t>
  </si>
  <si>
    <t>1112-CC</t>
  </si>
  <si>
    <t>Sheila Georger</t>
  </si>
  <si>
    <t>Jeanne LaMotte
Maureen Deiana</t>
  </si>
  <si>
    <t>Marketing Technology</t>
  </si>
  <si>
    <t>1114-CC Marketing Technology</t>
  </si>
  <si>
    <t>1114-CC</t>
  </si>
  <si>
    <t>Damien Arlabosse</t>
  </si>
  <si>
    <t>Mass Academy</t>
  </si>
  <si>
    <t>1250-CC Mass Academy</t>
  </si>
  <si>
    <t>1250-CC</t>
  </si>
  <si>
    <t>Michael Barney</t>
  </si>
  <si>
    <t>Arthur Heinricher
Audrey Reardon
Sara Ringer</t>
  </si>
  <si>
    <t>Audrey Reardon</t>
  </si>
  <si>
    <t>220-FD Current-Use Gift Spending</t>
  </si>
  <si>
    <t>Materials Science and Engineering</t>
  </si>
  <si>
    <t>1157-CC Materials Science and Engineering</t>
  </si>
  <si>
    <t>1157-CC</t>
  </si>
  <si>
    <t>Mathematics</t>
  </si>
  <si>
    <t>1069-CC Mathematics</t>
  </si>
  <si>
    <t>1069-CC</t>
  </si>
  <si>
    <t>Luca Capogna</t>
  </si>
  <si>
    <t>Klelia Loloci-Silvestri
Rhonda Podell</t>
  </si>
  <si>
    <t>Mechanical Engineering</t>
  </si>
  <si>
    <t>1028-CC Mechanical Engineering</t>
  </si>
  <si>
    <t>1028-CC</t>
  </si>
  <si>
    <t>John Sullivan</t>
  </si>
  <si>
    <t>Barbara Furhman
Patricia Howe</t>
  </si>
  <si>
    <t>Barbara Furhman
GlorieAnn Minnich
Patricia Howe
Rita Shilansky</t>
  </si>
  <si>
    <t>Media Relations and Communications</t>
  </si>
  <si>
    <t>1111-CC Media Relations and Communications</t>
  </si>
  <si>
    <t>1111-CC</t>
  </si>
  <si>
    <t>Eileen Brangan Mell</t>
  </si>
  <si>
    <t>Men's Basketball</t>
  </si>
  <si>
    <t>1019-CC Men's Basketball</t>
  </si>
  <si>
    <t>1019-CC</t>
  </si>
  <si>
    <t>Men's Cross Country and Track and Field</t>
  </si>
  <si>
    <t>1132-CC Men's Cross Country and Track and Field</t>
  </si>
  <si>
    <t>1132-CC</t>
  </si>
  <si>
    <t>Men's Rowing</t>
  </si>
  <si>
    <t>1131-CC Men's Rowing</t>
  </si>
  <si>
    <t>1131-CC</t>
  </si>
  <si>
    <t>Men's Soccer</t>
  </si>
  <si>
    <t>1134-CC Men's Soccer</t>
  </si>
  <si>
    <t>1134-CC</t>
  </si>
  <si>
    <t>Men's Swimming &amp; Diving</t>
  </si>
  <si>
    <t>1135-CC Men's Swimming &amp; Diving</t>
  </si>
  <si>
    <t>1135-CC</t>
  </si>
  <si>
    <t>Messenger Hall</t>
  </si>
  <si>
    <t>1252-CC Messenger Hall</t>
  </si>
  <si>
    <t>1252-CC</t>
  </si>
  <si>
    <t>Metal Processing Institute - MPI</t>
  </si>
  <si>
    <t>1158-CC Metal Processing Institute - MPI</t>
  </si>
  <si>
    <t>1158-CC</t>
  </si>
  <si>
    <t>Microscopy and Histology</t>
  </si>
  <si>
    <t>1061-CC Microscopy and Histology</t>
  </si>
  <si>
    <t>1061-CC</t>
  </si>
  <si>
    <t>Andrew Butler
Elizabeth Diers
Eric Sabacinski
Jyotsna Patel
Victoria Huntress</t>
  </si>
  <si>
    <t>Military Science</t>
  </si>
  <si>
    <t>1071-CC Military Science</t>
  </si>
  <si>
    <t>1071-CC</t>
  </si>
  <si>
    <t>Adam Heppe [C]</t>
  </si>
  <si>
    <t>Arthur Heinricher
Kim Adams
Sara Ringer</t>
  </si>
  <si>
    <t>Kim Adams</t>
  </si>
  <si>
    <t>Morgan Teaching and Learning Center</t>
  </si>
  <si>
    <t>1075-CC Morgan Teaching and Learning Center</t>
  </si>
  <si>
    <t>1075-CC</t>
  </si>
  <si>
    <t>Chrysanthe Demetry</t>
  </si>
  <si>
    <t>Multicultural Affairs</t>
  </si>
  <si>
    <t>1127-CC Multicultural Affairs</t>
  </si>
  <si>
    <t>1127-CC</t>
  </si>
  <si>
    <t>Network Operations</t>
  </si>
  <si>
    <t>1147-CC Network Operations</t>
  </si>
  <si>
    <t>1147-CC</t>
  </si>
  <si>
    <t>Frank Sweetser
James MacDonald
Lisa Atwell</t>
  </si>
  <si>
    <t>Office of Sponsored Programs</t>
  </si>
  <si>
    <t>1005-CC Office of Sponsored Programs</t>
  </si>
  <si>
    <t>1005-CC</t>
  </si>
  <si>
    <t>Orla Baxter</t>
  </si>
  <si>
    <t>Kristin Keane</t>
  </si>
  <si>
    <t>Office of Sustainability</t>
  </si>
  <si>
    <t>1026-CC Office of Sustainability</t>
  </si>
  <si>
    <t>1026-CC</t>
  </si>
  <si>
    <t>Paul Mathisen</t>
  </si>
  <si>
    <t>Amy Rajotte</t>
  </si>
  <si>
    <t>Physical Education Recreation &amp; Athletics - PERA</t>
  </si>
  <si>
    <t>1014-CC Physical Education Recreation &amp; Athletics - PERA</t>
  </si>
  <si>
    <t>1014-CC</t>
  </si>
  <si>
    <t>Division Physical Education, Recreation, and Athletics
Physical Education, Recreation, and Athletics</t>
  </si>
  <si>
    <t>Physics</t>
  </si>
  <si>
    <t>1030-CC Physics</t>
  </si>
  <si>
    <t>1030-CC</t>
  </si>
  <si>
    <t>Douglas Petkie</t>
  </si>
  <si>
    <t>Jacqueline Malone</t>
  </si>
  <si>
    <t>Planned Giving</t>
  </si>
  <si>
    <t>1253-CC Planned Giving</t>
  </si>
  <si>
    <t>1253-CC</t>
  </si>
  <si>
    <t>Lynne Feraco</t>
  </si>
  <si>
    <t>Maria Torres Reyes</t>
  </si>
  <si>
    <t>Practice Point</t>
  </si>
  <si>
    <t>1051-CC Practice Point</t>
  </si>
  <si>
    <t>1051-CC</t>
  </si>
  <si>
    <t>Rachel LeBlanc</t>
  </si>
  <si>
    <t>Brian Degon
Dawn Lemay
Stacy Chiaramonte</t>
  </si>
  <si>
    <t>Dawn Lemay
Shawn Thomaszewicz</t>
  </si>
  <si>
    <t>Pre-Collegiate Outreach Programs</t>
  </si>
  <si>
    <t>1128-CC Pre-Collegiate Outreach Programs</t>
  </si>
  <si>
    <t>1128-CC</t>
  </si>
  <si>
    <t>Suzanne Sontgerath</t>
  </si>
  <si>
    <t>Jesse Rives
Pamela O'Bryant</t>
  </si>
  <si>
    <t>Jesse Rives</t>
  </si>
  <si>
    <t>President's Office</t>
  </si>
  <si>
    <t>1046-CC President's Office</t>
  </si>
  <si>
    <t>1046-CC</t>
  </si>
  <si>
    <t>Division President's Office
President's Office</t>
  </si>
  <si>
    <t>Kyle Siegel</t>
  </si>
  <si>
    <t>Alana Geary</t>
  </si>
  <si>
    <t>Printing Services</t>
  </si>
  <si>
    <t>1093-CC Printing Services</t>
  </si>
  <si>
    <t>1093-CC</t>
  </si>
  <si>
    <t>Project Center - Bangkok, Thailand</t>
  </si>
  <si>
    <t>1170-CC Project Center - Bangkok, Thailand</t>
  </si>
  <si>
    <t>1170-CC</t>
  </si>
  <si>
    <t>Division Academic Affairs
Project Center</t>
  </si>
  <si>
    <t>Project Center - Boston, Massachusetts</t>
  </si>
  <si>
    <t>1194-CC Project Center - Boston, Massachusetts</t>
  </si>
  <si>
    <t>1194-CC</t>
  </si>
  <si>
    <t>Division Academic Affairs
Experimental Project Programs</t>
  </si>
  <si>
    <t>Project Center - Capetown, South Africa</t>
  </si>
  <si>
    <t>1175-CC Project Center - Capetown, South Africa</t>
  </si>
  <si>
    <t>1175-CC</t>
  </si>
  <si>
    <t>Project Center - Copenhagen, Denmark</t>
  </si>
  <si>
    <t>1195-CC Project Center - Copenhagen, Denmark</t>
  </si>
  <si>
    <t>1195-CC</t>
  </si>
  <si>
    <t>Project Center - Ecuador</t>
  </si>
  <si>
    <t>1176-CC Project Center - Ecuador</t>
  </si>
  <si>
    <t>1176-CC</t>
  </si>
  <si>
    <t>Project Center - Edmonton, Canada</t>
  </si>
  <si>
    <t>1181-CC Project Center - Edmonton, Canada</t>
  </si>
  <si>
    <t>1181-CC</t>
  </si>
  <si>
    <t>Project Center - France</t>
  </si>
  <si>
    <t>1206-CC Project Center - France</t>
  </si>
  <si>
    <t>1206-CC</t>
  </si>
  <si>
    <t>Project Center - Gallo</t>
  </si>
  <si>
    <t>1196-CC Project Center - Gallo</t>
  </si>
  <si>
    <t>1196-CC</t>
  </si>
  <si>
    <t>Project Center - Glacier National Park, Montana</t>
  </si>
  <si>
    <t>1174-CC Project Center - Glacier National Park, Montana</t>
  </si>
  <si>
    <t>1174-CC</t>
  </si>
  <si>
    <t>Project Center - Greece</t>
  </si>
  <si>
    <t>1202-CC Project Center - Greece</t>
  </si>
  <si>
    <t>1202-CC</t>
  </si>
  <si>
    <t>Project Center - Hangzhou, China</t>
  </si>
  <si>
    <t>1190-CC Project Center - Hangzhou, China</t>
  </si>
  <si>
    <t>1190-CC</t>
  </si>
  <si>
    <t>Project Center - Hong Kong, China</t>
  </si>
  <si>
    <t>1205-CC Project Center - Hong Kong, China</t>
  </si>
  <si>
    <t>1205-CC</t>
  </si>
  <si>
    <t>Project Center - Iceland</t>
  </si>
  <si>
    <t>1232-CC Project Center - Iceland</t>
  </si>
  <si>
    <t>1232-CC</t>
  </si>
  <si>
    <t>Project Center - Ifrane, Morocco</t>
  </si>
  <si>
    <t>1179-CC Project Center - Ifrane, Morocco</t>
  </si>
  <si>
    <t>1179-CC</t>
  </si>
  <si>
    <t>Project Center - Israel</t>
  </si>
  <si>
    <t>1166-CC Project Center - Israel</t>
  </si>
  <si>
    <t>1166-CC</t>
  </si>
  <si>
    <t>Project Center - London, England</t>
  </si>
  <si>
    <t>1164-CC Project Center - London, England</t>
  </si>
  <si>
    <t>1164-CC</t>
  </si>
  <si>
    <t>Project Center - Mandi, India</t>
  </si>
  <si>
    <t>1178-CC Project Center - Mandi, India</t>
  </si>
  <si>
    <t>1178-CC</t>
  </si>
  <si>
    <t>Project Center - Melbourne, Australia</t>
  </si>
  <si>
    <t>1197-CC Project Center - Melbourne, Australia</t>
  </si>
  <si>
    <t>1197-CC</t>
  </si>
  <si>
    <t>Project Center - Microsoft</t>
  </si>
  <si>
    <t>1198-CC Project Center - Microsoft</t>
  </si>
  <si>
    <t>1198-CC</t>
  </si>
  <si>
    <t>Project Center - MIT Lincoln Lab, Massachusetts</t>
  </si>
  <si>
    <t>1172-CC Project Center - MIT Lincoln Lab, Massachusetts</t>
  </si>
  <si>
    <t>1172-CC</t>
  </si>
  <si>
    <t>Project Center - MITRE</t>
  </si>
  <si>
    <t>1165-CC Project Center - MITRE</t>
  </si>
  <si>
    <t>1165-CC</t>
  </si>
  <si>
    <t>Project Center - Monteverde, Costa Rica</t>
  </si>
  <si>
    <t>1168-CC Project Center - Monteverde, Costa Rica</t>
  </si>
  <si>
    <t>1168-CC</t>
  </si>
  <si>
    <t>Project Center - Namibia, Africa</t>
  </si>
  <si>
    <t>1208-CC Project Center - Namibia, Africa</t>
  </si>
  <si>
    <t>1208-CC</t>
  </si>
  <si>
    <t>Project Center - Nantucket, Massachusetts</t>
  </si>
  <si>
    <t>1180-CC Project Center - Nantucket, Massachusetts</t>
  </si>
  <si>
    <t>1180-CC</t>
  </si>
  <si>
    <t>Project Center - Osaka, Japan</t>
  </si>
  <si>
    <t>1182-CC Project Center - Osaka, Japan</t>
  </si>
  <si>
    <t>1182-CC</t>
  </si>
  <si>
    <t>Project Center - Panama</t>
  </si>
  <si>
    <t>1199-CC Project Center - Panama</t>
  </si>
  <si>
    <t>1199-CC</t>
  </si>
  <si>
    <t>Project Center - Paraguay</t>
  </si>
  <si>
    <t>1203-CC Project Center - Paraguay</t>
  </si>
  <si>
    <t>1203-CC</t>
  </si>
  <si>
    <t>Project Center - Pioneer Valley, Massachusetts</t>
  </si>
  <si>
    <t>1192-CC Project Center - Pioneer Valley, Massachusetts</t>
  </si>
  <si>
    <t>1192-CC</t>
  </si>
  <si>
    <t>Project Center - San Jose, Costa Rica</t>
  </si>
  <si>
    <t>1167-CC Project Center - San Jose, Costa Rica</t>
  </si>
  <si>
    <t>1167-CC</t>
  </si>
  <si>
    <t>Project Center - San Juan, Puerto Rico</t>
  </si>
  <si>
    <t>1173-CC Project Center - San Juan, Puerto Rico</t>
  </si>
  <si>
    <t>1173-CC</t>
  </si>
  <si>
    <t>Project Center - Santa Fe, New Mexico</t>
  </si>
  <si>
    <t>1201-CC Project Center - Santa Fe, New Mexico</t>
  </si>
  <si>
    <t>1201-CC</t>
  </si>
  <si>
    <t>Project Center - Silicon Valley, California</t>
  </si>
  <si>
    <t>1200-CC Project Center - Silicon Valley, California</t>
  </si>
  <si>
    <t>1200-CC</t>
  </si>
  <si>
    <t>Project Center - Sun Microsystems, California</t>
  </si>
  <si>
    <t>1193-CC Project Center - Sun Microsystems, California</t>
  </si>
  <si>
    <t>1193-CC</t>
  </si>
  <si>
    <t>Project Center - Tirana, Albania</t>
  </si>
  <si>
    <t>1189-CC Project Center - Tirana, Albania</t>
  </si>
  <si>
    <t>1189-CC</t>
  </si>
  <si>
    <t>Project Center - Venice, Italy</t>
  </si>
  <si>
    <t>1171-CC Project Center - Venice, Italy</t>
  </si>
  <si>
    <t>1171-CC</t>
  </si>
  <si>
    <t>Project Center - Wallstreet, New York</t>
  </si>
  <si>
    <t>1207-CC Project Center - Wallstreet, New York</t>
  </si>
  <si>
    <t>1207-CC</t>
  </si>
  <si>
    <t>Project Center - Washington, D.C.</t>
  </si>
  <si>
    <t>1169-CC Project Center - Washington, D.C.</t>
  </si>
  <si>
    <t>1169-CC</t>
  </si>
  <si>
    <t>Project Center - Wellington, New Zealand</t>
  </si>
  <si>
    <t>1183-CC Project Center - Wellington, New Zealand</t>
  </si>
  <si>
    <t>1183-CC</t>
  </si>
  <si>
    <t>Project Center - Worcester, England</t>
  </si>
  <si>
    <t>1191-CC Project Center - Worcester, England</t>
  </si>
  <si>
    <t>1191-CC</t>
  </si>
  <si>
    <t>Project Center - Worcester, Massachusetts</t>
  </si>
  <si>
    <t>1204-CC Project Center - Worcester, Massachusetts</t>
  </si>
  <si>
    <t>1204-CC</t>
  </si>
  <si>
    <t>Project Center - Wuhan, China</t>
  </si>
  <si>
    <t>1177-CC Project Center - Wuhan, China</t>
  </si>
  <si>
    <t>1177-CC</t>
  </si>
  <si>
    <t>Project Center - Zurich, Switzerland</t>
  </si>
  <si>
    <t>1209-CC Project Center - Zurich, Switzerland</t>
  </si>
  <si>
    <t>1209-CC</t>
  </si>
  <si>
    <t>Provost</t>
  </si>
  <si>
    <t>1045-CC Provost</t>
  </si>
  <si>
    <t>1045-CC</t>
  </si>
  <si>
    <t>Kristopher Sullivan</t>
  </si>
  <si>
    <t>Provost Operating Start Up</t>
  </si>
  <si>
    <t>1136-CC Provost Operating Start Up</t>
  </si>
  <si>
    <t>1136-CC</t>
  </si>
  <si>
    <t>Recovered F&amp;A</t>
  </si>
  <si>
    <t>1236-CC Recovered F&amp;A</t>
  </si>
  <si>
    <t>1236-CC</t>
  </si>
  <si>
    <t>Research</t>
  </si>
  <si>
    <t>130-FD Cost-Share</t>
  </si>
  <si>
    <t>200 Sponsored Research</t>
  </si>
  <si>
    <t>Registrar</t>
  </si>
  <si>
    <t>1078-CC Registrar</t>
  </si>
  <si>
    <t>1078-CC</t>
  </si>
  <si>
    <t>Sarah Miles</t>
  </si>
  <si>
    <t>Daniel Richard
Sharon Donahue</t>
  </si>
  <si>
    <t>Rental Property General</t>
  </si>
  <si>
    <t>1240-CC Rental Property General</t>
  </si>
  <si>
    <t>1240-CC</t>
  </si>
  <si>
    <t>Research Computing</t>
  </si>
  <si>
    <t>1152-CC Research Computing</t>
  </si>
  <si>
    <t>1152-CC</t>
  </si>
  <si>
    <t>Research Solutions Institute</t>
  </si>
  <si>
    <t>1074-CC Research Solutions Institute</t>
  </si>
  <si>
    <t>1074-CC</t>
  </si>
  <si>
    <t>Residence Halls</t>
  </si>
  <si>
    <t>1124-CC Residence Halls</t>
  </si>
  <si>
    <t>1124-CC</t>
  </si>
  <si>
    <t>Amy Beth Laythe
Bernice Lisk
Gregory Snoddy
Mallory Sequeira
Matthew Foster
Philip Clay</t>
  </si>
  <si>
    <t>Residence Network</t>
  </si>
  <si>
    <t>1223-CC Residence Network</t>
  </si>
  <si>
    <t>1223-CC</t>
  </si>
  <si>
    <t>Residential Services</t>
  </si>
  <si>
    <t>1123-CC Residential Services</t>
  </si>
  <si>
    <t>1123-CC</t>
  </si>
  <si>
    <t>Residential Services Summer Operations</t>
  </si>
  <si>
    <t>1221-CC Residential Services Summer Operations</t>
  </si>
  <si>
    <t>1221-CC</t>
  </si>
  <si>
    <t>Robotics Engineering</t>
  </si>
  <si>
    <t>1066-CC Robotics Engineering</t>
  </si>
  <si>
    <t>1066-CC</t>
  </si>
  <si>
    <t>Jing Xiao</t>
  </si>
  <si>
    <t>Katherine Crighton</t>
  </si>
  <si>
    <t>Robotics Resource Center</t>
  </si>
  <si>
    <t>1248-CC Robotics Resource Center</t>
  </si>
  <si>
    <t>1248-CC</t>
  </si>
  <si>
    <t>Kenneth Stafford</t>
  </si>
  <si>
    <t>Arthur Heinricher
Colleen Shaver
Sara Ringer</t>
  </si>
  <si>
    <t>Colleen Shaver</t>
  </si>
  <si>
    <t>Scholarships</t>
  </si>
  <si>
    <t>1025-CC Scholarships</t>
  </si>
  <si>
    <t>1025-CC</t>
  </si>
  <si>
    <t>School of Business</t>
  </si>
  <si>
    <t>1036-CC School of Business</t>
  </si>
  <si>
    <t>1036-CC</t>
  </si>
  <si>
    <t>Division Academic Affairs
School of Business</t>
  </si>
  <si>
    <t>Brent French</t>
  </si>
  <si>
    <t>Amy Case
Brent French
Steven Taylor</t>
  </si>
  <si>
    <t>Amy Case
Lorelle Tross</t>
  </si>
  <si>
    <t>Seaport</t>
  </si>
  <si>
    <t>1052-CC Seaport</t>
  </si>
  <si>
    <t>1052-CC</t>
  </si>
  <si>
    <t>Caitlin Reidy
Dawn Lemay</t>
  </si>
  <si>
    <t>Social Science</t>
  </si>
  <si>
    <t>1029-CC Social Science</t>
  </si>
  <si>
    <t>1029-CC</t>
  </si>
  <si>
    <t>Emily Douglas</t>
  </si>
  <si>
    <t>Alice Clark [C]
Jean Siequist</t>
  </si>
  <si>
    <t>Alice Clark [C]
Jean Siequist
Martin Wimbush</t>
  </si>
  <si>
    <t>Sports and Recreation Center</t>
  </si>
  <si>
    <t>1146-CC Sports and Recreation Center</t>
  </si>
  <si>
    <t>1146-CC</t>
  </si>
  <si>
    <t>STEM Education Center</t>
  </si>
  <si>
    <t>1088-CC STEM Education Center</t>
  </si>
  <si>
    <t>1088-CC</t>
  </si>
  <si>
    <t>Kathy Chen</t>
  </si>
  <si>
    <t>Arthur Heinricher
Martha Cyr
Mia Dubosarsky
Sara Ringer
Theresa Adams</t>
  </si>
  <si>
    <t>Theresa Adams</t>
  </si>
  <si>
    <t>Strategic Volunteer Engagement</t>
  </si>
  <si>
    <t>1237-CC Strategic Volunteer Engagement</t>
  </si>
  <si>
    <t>1237-CC</t>
  </si>
  <si>
    <t>Stephanie Pasha</t>
  </si>
  <si>
    <t>Student Activities</t>
  </si>
  <si>
    <t>1125-CC Student Activities</t>
  </si>
  <si>
    <t>1125-CC</t>
  </si>
  <si>
    <t>Christine Sharry</t>
  </si>
  <si>
    <t>Bernice Lisk
Caitlin Donlan
Christine Kobza
Emily Perlow
Gregory Snoddy
Jacqueline Kendrick
Philip Clay
Sandra Liberatore</t>
  </si>
  <si>
    <t>Sandra Liberatore</t>
  </si>
  <si>
    <t>Student Aid and Financial Literacy</t>
  </si>
  <si>
    <t>1042-CC Student Aid and Financial Literacy</t>
  </si>
  <si>
    <t>1042-CC</t>
  </si>
  <si>
    <t>Pamela Paskalis</t>
  </si>
  <si>
    <t>Student Call Center</t>
  </si>
  <si>
    <t>1163-CC Student Call Center</t>
  </si>
  <si>
    <t>1163-CC</t>
  </si>
  <si>
    <t>Monica Ellis</t>
  </si>
  <si>
    <t>Jennifer Daigle
Peter Thomas</t>
  </si>
  <si>
    <t>Student Development and Counseling</t>
  </si>
  <si>
    <t>1120-CC Student Development and Counseling</t>
  </si>
  <si>
    <t>1120-CC</t>
  </si>
  <si>
    <t>Charles Morse</t>
  </si>
  <si>
    <t>Bernice Lisk
Deborah Bordage
Gregory Snoddy
Philip Clay</t>
  </si>
  <si>
    <t>Deborah Bordage</t>
  </si>
  <si>
    <t>Summer - Bar Harbor, Maine</t>
  </si>
  <si>
    <t>1184-CC Summer - Bar Harbor, Maine</t>
  </si>
  <si>
    <t>1184-CC</t>
  </si>
  <si>
    <t>Division Academic Affairs
Summer School Project Centers</t>
  </si>
  <si>
    <t>Summer - Beijing, China</t>
  </si>
  <si>
    <t>1188-CC Summer - Beijing, China</t>
  </si>
  <si>
    <t>1188-CC</t>
  </si>
  <si>
    <t>Summer - Buenos Aires, Argentina</t>
  </si>
  <si>
    <t>1185-CC Summer - Buenos Aires, Argentina</t>
  </si>
  <si>
    <t>1185-CC</t>
  </si>
  <si>
    <t>Summer - London, England</t>
  </si>
  <si>
    <t>1186-CC Summer - London, England</t>
  </si>
  <si>
    <t>1186-CC</t>
  </si>
  <si>
    <t>Summer - Venice, Italy</t>
  </si>
  <si>
    <t>1187-CC Summer - Venice, Italy</t>
  </si>
  <si>
    <t>1187-CC</t>
  </si>
  <si>
    <t>Summer Session</t>
  </si>
  <si>
    <t>1003-CC Summer Session</t>
  </si>
  <si>
    <t>1003-CC</t>
  </si>
  <si>
    <t>Debra Boucher</t>
  </si>
  <si>
    <t>Arthur Heinricher
Debra Boucher
Sara Ringer</t>
  </si>
  <si>
    <t>Debra Boucher
Sara Ringer</t>
  </si>
  <si>
    <t>Summer Sports Camps</t>
  </si>
  <si>
    <t>1145-CC Summer Sports Camps</t>
  </si>
  <si>
    <t>1145-CC</t>
  </si>
  <si>
    <t>Systems Engineering</t>
  </si>
  <si>
    <t>1213-CC Systems Engineering</t>
  </si>
  <si>
    <t>1213-CC</t>
  </si>
  <si>
    <t>Talent and Human Resources</t>
  </si>
  <si>
    <t>1001-CC Talent and Human Resources</t>
  </si>
  <si>
    <t>1001-CC</t>
  </si>
  <si>
    <t>Division Talent and Inclusion
Talent and Inclusion</t>
  </si>
  <si>
    <t>Alana Dros</t>
  </si>
  <si>
    <t>Gina Ferraro
Michelle Jones-Johnson</t>
  </si>
  <si>
    <t>Gina Ferraro</t>
  </si>
  <si>
    <t>Telecommunications</t>
  </si>
  <si>
    <t>1225-CC Telecommunications</t>
  </si>
  <si>
    <t>1225-CC</t>
  </si>
  <si>
    <t>Joseph Krzeszewski
Lisa Atwell</t>
  </si>
  <si>
    <t>Touch Tomorrow</t>
  </si>
  <si>
    <t>1251-CC Touch Tomorrow</t>
  </si>
  <si>
    <t>1251-CC</t>
  </si>
  <si>
    <t>Nicole Anterni</t>
  </si>
  <si>
    <t>Jesse Rives
Pamela O'Bryant
Suzanne Sontgerath</t>
  </si>
  <si>
    <t>Jesse Rives
Nicole Anterni</t>
  </si>
  <si>
    <t>Trades Services</t>
  </si>
  <si>
    <t>1008-CC Trades Services</t>
  </si>
  <si>
    <t>1008-CC</t>
  </si>
  <si>
    <t>Glenn Myers</t>
  </si>
  <si>
    <t>Undergraduate Enrollment Services</t>
  </si>
  <si>
    <t>1081-CC Undergraduate Enrollment Services</t>
  </si>
  <si>
    <t>1081-CC</t>
  </si>
  <si>
    <t>Kathleen Rensky</t>
  </si>
  <si>
    <t>Undergraduate Seminars</t>
  </si>
  <si>
    <t>1211-CC Undergraduate Seminars</t>
  </si>
  <si>
    <t>1211-CC</t>
  </si>
  <si>
    <t>Undergraduate Studies</t>
  </si>
  <si>
    <t>1086-CC Undergraduate Studies</t>
  </si>
  <si>
    <t>1086-CC</t>
  </si>
  <si>
    <t>University Advancement</t>
  </si>
  <si>
    <t>1103-CC University Advancement</t>
  </si>
  <si>
    <t>1103-CC</t>
  </si>
  <si>
    <t>William McAvoy</t>
  </si>
  <si>
    <t>Gina Patterson</t>
  </si>
  <si>
    <t>Utilities Services</t>
  </si>
  <si>
    <t>1096-CC Utilities Services</t>
  </si>
  <si>
    <t>1096-CC</t>
  </si>
  <si>
    <t>Amy Rajotte
Eric Beattie
William Grudzinski
William Spratt</t>
  </si>
  <si>
    <t>Amy Rajotte
William Grudzinski</t>
  </si>
  <si>
    <t>Vice Provost for Research - VPR</t>
  </si>
  <si>
    <t>1073-CC Vice Provost for Research - VPR</t>
  </si>
  <si>
    <t>1073-CC</t>
  </si>
  <si>
    <t>Camille Bouchard-Chhoeuk</t>
  </si>
  <si>
    <t>Vice Provost for Research - VPR Cost Share</t>
  </si>
  <si>
    <t>1249-CC Vice Provost for Research - VPR Cost Share</t>
  </si>
  <si>
    <t>1249-CC</t>
  </si>
  <si>
    <t>Vivarium</t>
  </si>
  <si>
    <t>1060-CC Vivarium</t>
  </si>
  <si>
    <t>1060-CC</t>
  </si>
  <si>
    <t>Bogdan Vernescu
Elizabeth Diers
Victoria Huntress</t>
  </si>
  <si>
    <t>Andrew Butler
Elizabeth Diers
Eric Sabacinski
Miguel Norden
Victoria Huntress</t>
  </si>
  <si>
    <t>Web Application Development and Academic Integration</t>
  </si>
  <si>
    <t>1153-CC Web Application Development and Academic Integration</t>
  </si>
  <si>
    <t>1153-CC</t>
  </si>
  <si>
    <t>Robert Brown</t>
  </si>
  <si>
    <t>Women's Basketball</t>
  </si>
  <si>
    <t>1138-CC Women's Basketball</t>
  </si>
  <si>
    <t>1138-CC</t>
  </si>
  <si>
    <t>Division Physical Education, Recreation, and Athletics
Women's Sports</t>
  </si>
  <si>
    <t>Women's Cross Country and Track and Field</t>
  </si>
  <si>
    <t>1139-CC Women's Cross Country and Track and Field</t>
  </si>
  <si>
    <t>1139-CC</t>
  </si>
  <si>
    <t>Women's Fieldhockey</t>
  </si>
  <si>
    <t>1140-CC Women's Fieldhockey</t>
  </si>
  <si>
    <t>1140-CC</t>
  </si>
  <si>
    <t>Women's Rowing</t>
  </si>
  <si>
    <t>1020-CC Women's Rowing</t>
  </si>
  <si>
    <t>1020-CC</t>
  </si>
  <si>
    <t>Women's Soccer</t>
  </si>
  <si>
    <t>1021-CC Women's Soccer</t>
  </si>
  <si>
    <t>1021-CC</t>
  </si>
  <si>
    <t>Women's Softball</t>
  </si>
  <si>
    <t>1141-CC Women's Softball</t>
  </si>
  <si>
    <t>1141-CC</t>
  </si>
  <si>
    <t>Women's Swimming/Diving</t>
  </si>
  <si>
    <t>1142-CC Women's Swimming/Diving</t>
  </si>
  <si>
    <t>1142-CC</t>
  </si>
  <si>
    <t>Women's Volleyball</t>
  </si>
  <si>
    <t>1144-CC Women's Volleyball</t>
  </si>
  <si>
    <t>1144-CC</t>
  </si>
  <si>
    <t>Wrestling</t>
  </si>
  <si>
    <t>1137-CC Wrestling</t>
  </si>
  <si>
    <t>1137-CC</t>
  </si>
  <si>
    <t>Allowed Related Worktags by Type</t>
  </si>
  <si>
    <t>Inactive</t>
  </si>
  <si>
    <t>Role Assignments</t>
  </si>
  <si>
    <t>Default Cost Center</t>
  </si>
  <si>
    <t>Allowed Cost Center(s)</t>
  </si>
  <si>
    <t>Advanced Distance Learning Network Initiatives - ADLN</t>
  </si>
  <si>
    <t>1001-AC</t>
  </si>
  <si>
    <t>All WPI Activities</t>
  </si>
  <si>
    <t>1151-CC On-line Corporate and Professional Education Programs</t>
  </si>
  <si>
    <t>AEI Forum</t>
  </si>
  <si>
    <t>1002-AC</t>
  </si>
  <si>
    <t>P-1000785 Professor and Department Head - Tahar El-Korchi - Activity Manager - 1002-AC AEI Forum</t>
  </si>
  <si>
    <t>Alcohol Education and Health Alternatives</t>
  </si>
  <si>
    <t>1003-AC</t>
  </si>
  <si>
    <t>P-1001824 Assoc Dean/Dir Counseling - Charles Morse - Activity Manager - 1003-AC Alcohol Education and Health Alternatives</t>
  </si>
  <si>
    <t>Athletic Training</t>
  </si>
  <si>
    <t>1004-AC</t>
  </si>
  <si>
    <t>P-1001092 Director, PE, Rec &amp; Athletics - Dana Harmon - Activity Manager - 1004-AC Athletic Training</t>
  </si>
  <si>
    <t>1014-CC Physical Education</t>
  </si>
  <si>
    <t>Cachet Group</t>
  </si>
  <si>
    <t>1005-AC</t>
  </si>
  <si>
    <t>P-1002656 Senior Vice President - Kristin Tichenor - Activity Manager - 1005-AC Cachet Group</t>
  </si>
  <si>
    <t>Camp - Baseball</t>
  </si>
  <si>
    <t>1006-AC</t>
  </si>
  <si>
    <t>Camps</t>
  </si>
  <si>
    <t>P-1001092 Director, PE, Rec &amp; Athletics - Dana Harmon - Activity Manager - 1006-AC Camp - Baseball</t>
  </si>
  <si>
    <t>Camp - Coed Basketball</t>
  </si>
  <si>
    <t>1007-AC</t>
  </si>
  <si>
    <t>P-1001092 Director, PE, Rec &amp; Athletics - Dana Harmon - Activity Manager - 1007-AC Camp - Coed Basketball</t>
  </si>
  <si>
    <t>Camp - Coed Rowing</t>
  </si>
  <si>
    <t>1008-AC</t>
  </si>
  <si>
    <t>P-1001092 Director, PE, Rec &amp; Athletics - Dana Harmon - Activity Manager - 1008-AC Camp - Coed Rowing</t>
  </si>
  <si>
    <t>Camp - Coed Soccer</t>
  </si>
  <si>
    <t>1009-AC</t>
  </si>
  <si>
    <t>P-1001092 Director, PE, Rec &amp; Athletics - Dana Harmon - Activity Manager - 1009-AC Camp - Coed Soccer</t>
  </si>
  <si>
    <t>Camp - Field Hockey</t>
  </si>
  <si>
    <t>1010-AC</t>
  </si>
  <si>
    <t>P-1001092 Director, PE, Rec &amp; Athletics - Dana Harmon - Activity Manager - 1010-AC Camp - Field Hockey</t>
  </si>
  <si>
    <t>Camp - Football</t>
  </si>
  <si>
    <t>1011-AC</t>
  </si>
  <si>
    <t>P-1001092 Director, PE, Rec &amp; Athletics - Dana Harmon - Activity Manager - 1011-AC Camp - Football</t>
  </si>
  <si>
    <t>Camp - Girls Basketball</t>
  </si>
  <si>
    <t>1012-AC</t>
  </si>
  <si>
    <t>P-1001092 Director, PE, Rec &amp; Athletics - Dana Harmon - Activity Manager - 1012-AC Camp - Girls Basketball</t>
  </si>
  <si>
    <t>Camp - Girls Volleyball</t>
  </si>
  <si>
    <t>1013-AC</t>
  </si>
  <si>
    <t>P-1001092 Director, PE, Rec &amp; Athletics - Dana Harmon - Activity Manager - 1013-AC Camp - Girls Volleyball</t>
  </si>
  <si>
    <t>Camp - Recreation</t>
  </si>
  <si>
    <t>1014-AC</t>
  </si>
  <si>
    <t>P-1001092 Director, PE, Rec &amp; Athletics - Dana Harmon - Activity Manager - 1014-AC Camp - Recreation</t>
  </si>
  <si>
    <t>Camp - Softball</t>
  </si>
  <si>
    <t>1015-AC</t>
  </si>
  <si>
    <t>P-1001092 Director, PE, Rec &amp; Athletics - Dana Harmon - Activity Manager - 1015-AC Camp - Softball</t>
  </si>
  <si>
    <t>Camp - Swimming</t>
  </si>
  <si>
    <t>1016-AC</t>
  </si>
  <si>
    <t>P-1001092 Director, PE, Rec &amp; Athletics - Dana Harmon - Activity Manager - 1016-AC Camp - Swimming</t>
  </si>
  <si>
    <t>Career Fair</t>
  </si>
  <si>
    <t>1017-AC</t>
  </si>
  <si>
    <t>P-1000918 Administrative Assistant VI - Eileen Gallant - Activity Manager - 1017-AC Career Fair</t>
  </si>
  <si>
    <t>1129-CC Career Development Center</t>
  </si>
  <si>
    <t>Center for Industrial Math and Statistics - CIMS</t>
  </si>
  <si>
    <t>1059-AC</t>
  </si>
  <si>
    <t>Cooperative Education</t>
  </si>
  <si>
    <t>1018-AC</t>
  </si>
  <si>
    <t>Course Evaluations</t>
  </si>
  <si>
    <t>1019-AC</t>
  </si>
  <si>
    <t>P-1001132 Dean of Undergraduate Studies - Arthur Heinricher - Activity Manager - 1019-AC Course Evaluations</t>
  </si>
  <si>
    <t>Discretionary Reserves</t>
  </si>
  <si>
    <t>1020-AC</t>
  </si>
  <si>
    <t>Diversity Initiatives</t>
  </si>
  <si>
    <t>1021-AC</t>
  </si>
  <si>
    <t>P-1001278 VP for Talent/CDO - Michelle Jones-Johnson - Activity Manager - 1021-AC Diversity Initiatives</t>
  </si>
  <si>
    <t>Drama Theatre</t>
  </si>
  <si>
    <t>1022-AC</t>
  </si>
  <si>
    <t>P-1000276 Professor and Department Head - Kristin Boudreau - Activity Manager - 1022-AC Drama Theatre</t>
  </si>
  <si>
    <t>ECE McCaw Engineering Award</t>
  </si>
  <si>
    <t>1023-AC</t>
  </si>
  <si>
    <t>P-1002644 Administrative Assistant VI - Deborah Thompson - Activity Manager - 1023-AC ECE McCaw Engineering Award</t>
  </si>
  <si>
    <t>Education Development Council - EDC</t>
  </si>
  <si>
    <t>1024-AC</t>
  </si>
  <si>
    <t>P-1000662 Associate Professor and Director of CEDA - Chrysanthe Demetry - Activity Manager - 1024-AC Education Development Council - EDC</t>
  </si>
  <si>
    <t>Emergency Preparedness</t>
  </si>
  <si>
    <t>1066-AC</t>
  </si>
  <si>
    <t>Enterprise Resource Planning ERP</t>
  </si>
  <si>
    <t>1073-AC</t>
  </si>
  <si>
    <t>Entrepreneurship</t>
  </si>
  <si>
    <t>1025-AC</t>
  </si>
  <si>
    <t>P-1000971 Dean of School of Business - Michael Ginzberg - Activity Manager - 1025-AC Entrepreneurship</t>
  </si>
  <si>
    <t>Family Day</t>
  </si>
  <si>
    <t>1026-AC</t>
  </si>
  <si>
    <t>P-1002417 Director of Student Activities - Christine Sharry - Activity Manager - 1026-AC Family Day</t>
  </si>
  <si>
    <t>First Robotics Event</t>
  </si>
  <si>
    <t>1027-AC</t>
  </si>
  <si>
    <t>P-1002531 Teaching Professor - Kenneth Stafford - Activity Manager - 1027-AC First Robotics Event</t>
  </si>
  <si>
    <t>Fundraising</t>
  </si>
  <si>
    <t>1028-AC</t>
  </si>
  <si>
    <t>Geographic Events</t>
  </si>
  <si>
    <t>1029-AC</t>
  </si>
  <si>
    <t>P-1002642 Exec Dir Lifetime Engagement - Peter Thomas - Activity Manager - 1029-AC Geographic Events</t>
  </si>
  <si>
    <t>Graduate Student Organization - GSO</t>
  </si>
  <si>
    <t>1065-AC</t>
  </si>
  <si>
    <t>Graduate Student Support</t>
  </si>
  <si>
    <t>1030-AC</t>
  </si>
  <si>
    <t>Greek Network</t>
  </si>
  <si>
    <t>1031-AC</t>
  </si>
  <si>
    <t>P-1001945 Assistant CIO &amp; CISO - Sean O'Connor - Activity Manager - 1031-AC Greek Network</t>
  </si>
  <si>
    <t>Homecoming</t>
  </si>
  <si>
    <t>1032-AC</t>
  </si>
  <si>
    <t>P-1002642 Exec Dir Lifetime Engagement - Peter Thomas - Activity Manager - 1032-AC Homecoming</t>
  </si>
  <si>
    <t>Housing</t>
  </si>
  <si>
    <t>1063-AC</t>
  </si>
  <si>
    <t>Identity and Access Management IAM</t>
  </si>
  <si>
    <t>1074-AC</t>
  </si>
  <si>
    <t>Insight</t>
  </si>
  <si>
    <t>1033-AC</t>
  </si>
  <si>
    <t>Institutional Review Board</t>
  </si>
  <si>
    <t>1034-AC</t>
  </si>
  <si>
    <t>P-1002238 Dean of IGSD ad interim - Kent Rissmiller - Activity Manager - 1034-AC Institutional Review Board</t>
  </si>
  <si>
    <t>International Alumni Chapters</t>
  </si>
  <si>
    <t>1035-AC</t>
  </si>
  <si>
    <t>P-1002642 Exec Dir Lifetime Engagement - Peter Thomas - Activity Manager - 1035-AC International Alumni Chapters</t>
  </si>
  <si>
    <t>Little Theatre</t>
  </si>
  <si>
    <t>1036-AC</t>
  </si>
  <si>
    <t>P-1002768 Professor of Drama/Theatre and Director of Theatre - Susan Vick - Activity Manager - 1036-AC Little Theatre</t>
  </si>
  <si>
    <t>Master's Tuition Waiver Program</t>
  </si>
  <si>
    <t>1037-AC</t>
  </si>
  <si>
    <t>P-1002764 Vice Provost Research - Bogdan Vernescu - Activity Manager - 1037-AC Master's Tuition Waiver Program</t>
  </si>
  <si>
    <t>Math and Science Help - MASH</t>
  </si>
  <si>
    <t>1038-AC</t>
  </si>
  <si>
    <t>P-1002205 Executive Director - Paul Reilly - Activity Manager - 1038-AC Math and Science Help - MASH</t>
  </si>
  <si>
    <t>Math Institute Secondary Teaching - MIST</t>
  </si>
  <si>
    <t>1072-AC</t>
  </si>
  <si>
    <t>Music</t>
  </si>
  <si>
    <t>1062-AC</t>
  </si>
  <si>
    <t>New Student Orientation</t>
  </si>
  <si>
    <t>1039-AC</t>
  </si>
  <si>
    <t>P-1001718 Asst Dean of Stud Prgs/Dir, CC - James McLaughlin - Activity Manager - 1039-AC New Student Orientation</t>
  </si>
  <si>
    <t>Nicoletti Undergrad Innovation Fund</t>
  </si>
  <si>
    <t>1040-AC</t>
  </si>
  <si>
    <t>PERA Championships</t>
  </si>
  <si>
    <t>1070-AC</t>
  </si>
  <si>
    <t>Post Season Expense</t>
  </si>
  <si>
    <t>1069-AC</t>
  </si>
  <si>
    <t>Professorship, Fellowship, Instructorship</t>
  </si>
  <si>
    <t>1061-AC</t>
  </si>
  <si>
    <t>Research Assistant Startup</t>
  </si>
  <si>
    <t>1041-AC</t>
  </si>
  <si>
    <t>P-1000376 Prof &amp; Dean of Grad Studies - Terri Camesano - Activity Manager - 1041-AC Research Assistant Startup</t>
  </si>
  <si>
    <t>Residence Halls Support</t>
  </si>
  <si>
    <t>1042-AC</t>
  </si>
  <si>
    <t>P-1001945 Assistant CIO &amp; CISO - Sean O'Connor - Activity Manager - 1042-AC Residence Halls Support</t>
  </si>
  <si>
    <t>Reunion - Miscellaneous</t>
  </si>
  <si>
    <t>1043-AC</t>
  </si>
  <si>
    <t>P-1002642 Exec Dir Lifetime Engagement - Peter Thomas - Activity Manager - 1043-AC Reunion - Miscellaneous</t>
  </si>
  <si>
    <t>SAE Project</t>
  </si>
  <si>
    <t>1044-AC</t>
  </si>
  <si>
    <t>P-1001184 Operations Manager - Patricia Howe - Activity Manager - 1044-AC SAE Project</t>
  </si>
  <si>
    <t>Science Fair</t>
  </si>
  <si>
    <t>1045-AC</t>
  </si>
  <si>
    <t>P-1001132 Dean of Undergraduate Studies - Arthur Heinricher - Activity Manager - 1045-AC Science Fair</t>
  </si>
  <si>
    <t>Sports Information</t>
  </si>
  <si>
    <t>1068-AC</t>
  </si>
  <si>
    <t>Startup</t>
  </si>
  <si>
    <t>1046-AC</t>
  </si>
  <si>
    <t>Strategic Investment</t>
  </si>
  <si>
    <t>1060-AC</t>
  </si>
  <si>
    <t>Student Alumni Society</t>
  </si>
  <si>
    <t>1047-AC</t>
  </si>
  <si>
    <t>P-1002642 Exec Dir Lifetime Engagement - Peter Thomas - Activity Manager - 1047-AC Student Alumni Society</t>
  </si>
  <si>
    <t>Summer Programs</t>
  </si>
  <si>
    <t>1048-AC</t>
  </si>
  <si>
    <t>P-1002795 Director of Res Services - Casey Wall - Activity Manager - 1048-AC Summer Programs</t>
  </si>
  <si>
    <t>Summer Undergraduate Research Stipends</t>
  </si>
  <si>
    <t>1049-AC</t>
  </si>
  <si>
    <t>P-1001132 Dean of Undergraduate Studies - Arthur Heinricher - Activity Manager - 1049-AC Summer Undergraduate Research Stipends</t>
  </si>
  <si>
    <t>Swimming Pool Reserve</t>
  </si>
  <si>
    <t>1071-AC</t>
  </si>
  <si>
    <t>Symbotic Competition</t>
  </si>
  <si>
    <t>1050-AC</t>
  </si>
  <si>
    <t>P-1002147 Senior Instructor - Craig Putnam - Activity Manager - 1050-AC Symbotic Competition</t>
  </si>
  <si>
    <t>TA Training</t>
  </si>
  <si>
    <t>1051-AC</t>
  </si>
  <si>
    <t>P-1000662 Associate Professor and Director of CEDA - Chrysanthe Demetry - Activity Manager - 1051-AC TA Training</t>
  </si>
  <si>
    <t>Teacher Certification</t>
  </si>
  <si>
    <t>1052-AC</t>
  </si>
  <si>
    <t>P-1001132 Dean of Undergraduate Studies - Arthur Heinricher - Activity Manager - 1052-AC Teacher Certification</t>
  </si>
  <si>
    <t>Tech Old Timers</t>
  </si>
  <si>
    <t>1053-AC</t>
  </si>
  <si>
    <t>P-1002642 Exec Dir Lifetime Engagement - Peter Thomas - Activity Manager - 1053-AC Tech Old Timers</t>
  </si>
  <si>
    <t>Trustees' Expense</t>
  </si>
  <si>
    <t>1054-AC</t>
  </si>
  <si>
    <t>P-1001825 Vice President, Chief of Staff - Amy Morton - Activity Manager - 1054-AC Trustees' Expense</t>
  </si>
  <si>
    <t>Unbudgeted Repairs</t>
  </si>
  <si>
    <t>1075-AC</t>
  </si>
  <si>
    <t>P-1002518 Dir of Facilities Operations - William Spratt - Activity Manager - 1075-AC Unbudgeted Repairs</t>
  </si>
  <si>
    <t>US First Competition</t>
  </si>
  <si>
    <t>1055-AC</t>
  </si>
  <si>
    <t>P-1000466 Exec Director STEM Education - Katherine Chen - Activity Manager - 1055-AC US First Competition</t>
  </si>
  <si>
    <t>VTS Summer School</t>
  </si>
  <si>
    <t>1064-AC</t>
  </si>
  <si>
    <t>Wellness</t>
  </si>
  <si>
    <t>1056-AC</t>
  </si>
  <si>
    <t>P-1001278 VP for Talent/CDO - Michelle Jones-Johnson - Activity Manager - 1056-AC Wellness</t>
  </si>
  <si>
    <t>WPI/UMass Collaboration</t>
  </si>
  <si>
    <t>1067-AC</t>
  </si>
  <si>
    <t>WPI Energy Group</t>
  </si>
  <si>
    <t>1057-AC</t>
  </si>
  <si>
    <t>Writing Center</t>
  </si>
  <si>
    <t>1058-AC</t>
  </si>
  <si>
    <t>P-1001151 Teaching Professor - Lorraine Higgins - Activity Manager - 1058-AC Writing Center</t>
  </si>
  <si>
    <t>zzz.dnu.Academic Computing</t>
  </si>
  <si>
    <t>1000-AC</t>
  </si>
  <si>
    <t>zzz.dnu.1000-AC</t>
  </si>
  <si>
    <t>P-1001866 Executive Director - Siamak Najafi - Activity Manager - zzz.dnu.1000-AC zzz.dnu.Academic Computing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</si>
</sst>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3">
    <font>
      <sz val="11"/>
      <color theme="1"/>
      <name val="Calibri"/>
      <family val="2"/>
      <scheme val="minor"/>
    </font>
    <font>
      <b/>
      <sz val="10"/>
      <color theme="1"/>
      <name val="Calibri"/>
      <family val="2"/>
      <scheme val="minor"/>
    </font>
    <font>
      <sz val="10"/>
      <color theme="1"/>
      <name val="Calibri"/>
      <family val="2"/>
      <scheme val="minor"/>
    </font>
    <font>
      <sz val="11"/>
      <color theme="1"/>
      <name val="Calibri"/>
      <family val="2"/>
      <scheme val="minor"/>
    </font>
    <font>
      <sz val="18"/>
      <color theme="1"/>
      <name val="Calibri"/>
      <family val="2"/>
      <scheme val="minor"/>
    </font>
    <font>
      <sz val="12"/>
      <color theme="1"/>
      <name val="Calibri"/>
      <family val="2"/>
      <scheme val="minor"/>
    </font>
    <font>
      <b/>
      <sz val="12"/>
      <color theme="1"/>
      <name val="Calibri"/>
      <family val="2"/>
      <scheme val="minor"/>
    </font>
    <font>
      <b/>
      <sz val="22"/>
      <color theme="1"/>
      <name val="Calibri"/>
      <family val="2"/>
      <scheme val="minor"/>
    </font>
    <font>
      <sz val="10"/>
      <name val="Arial"/>
      <family val="2"/>
    </font>
    <font>
      <b/>
      <sz val="14"/>
      <color theme="1"/>
      <name val="Calibri"/>
      <family val="2"/>
      <scheme val="minor"/>
    </font>
    <font>
      <sz val="10"/>
      <name val="Arial"/>
      <family val="2"/>
    </font>
    <font>
      <b/>
      <sz val="10"/>
      <name val="Arial"/>
      <family val="2"/>
    </font>
    <font>
      <b/>
      <sz val="18"/>
      <color theme="1"/>
      <name val="Calibri"/>
      <family val="2"/>
      <scheme val="minor"/>
    </font>
    <font>
      <b/>
      <sz val="20"/>
      <color theme="1"/>
      <name val="Calibri"/>
      <family val="2"/>
      <scheme val="minor"/>
    </font>
    <font>
      <b/>
      <i/>
      <sz val="14"/>
      <color theme="1"/>
      <name val="Calibri"/>
      <family val="2"/>
      <scheme val="minor"/>
    </font>
    <font>
      <b/>
      <i/>
      <sz val="11"/>
      <color theme="1"/>
      <name val="Calibri"/>
      <family val="2"/>
      <scheme val="minor"/>
    </font>
    <font>
      <b/>
      <sz val="12"/>
      <name val="Calibri"/>
      <family val="2"/>
      <scheme val="minor"/>
    </font>
    <font>
      <b/>
      <sz val="11"/>
      <color theme="1"/>
      <name val="Calibri"/>
      <family val="2"/>
      <scheme val="minor"/>
    </font>
    <font>
      <u/>
      <sz val="11"/>
      <color theme="10"/>
      <name val="Calibri"/>
      <family val="2"/>
      <scheme val="minor"/>
    </font>
    <font>
      <u/>
      <sz val="16"/>
      <color theme="10"/>
      <name val="Calibri"/>
      <family val="2"/>
      <scheme val="minor"/>
    </font>
    <font>
      <b/>
      <sz val="16"/>
      <color theme="1"/>
      <name val="Calibri"/>
      <family val="2"/>
      <scheme val="minor"/>
    </font>
    <font>
      <sz val="10"/>
      <name val="Arial"/>
    </font>
    <font>
      <b/>
      <sz val="10"/>
      <name val="Arial"/>
    </font>
  </fonts>
  <fills count="5">
    <fill>
      <patternFill patternType="none"/>
    </fill>
    <fill>
      <patternFill patternType="gray125"/>
    </fill>
    <fill>
      <patternFill patternType="solid">
        <fgColor theme="2" tint="-9.9978637043366805E-2"/>
        <bgColor indexed="64"/>
      </patternFill>
    </fill>
    <fill>
      <patternFill patternType="solid">
        <fgColor theme="4" tint="0.79998168889431442"/>
        <bgColor indexed="64"/>
      </patternFill>
    </fill>
    <fill>
      <patternFill patternType="solid">
        <fgColor theme="3" tint="0.79998168889431442"/>
        <bgColor indexed="64"/>
      </patternFill>
    </fill>
  </fills>
  <borders count="4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medium">
        <color indexed="64"/>
      </right>
      <top/>
      <bottom/>
      <diagonal/>
    </border>
    <border>
      <left style="thin">
        <color indexed="64"/>
      </left>
      <right/>
      <top/>
      <bottom style="medium">
        <color indexed="64"/>
      </bottom>
      <diagonal/>
    </border>
  </borders>
  <cellStyleXfs count="6">
    <xf numFmtId="0" fontId="0" fillId="0" borderId="0"/>
    <xf numFmtId="44" fontId="3" fillId="0" borderId="0" applyFont="0" applyFill="0" applyBorder="0" applyAlignment="0" applyProtection="0"/>
    <xf numFmtId="0" fontId="8" fillId="0" borderId="0"/>
    <xf numFmtId="0" fontId="10" fillId="0" borderId="0"/>
    <xf numFmtId="0" fontId="18" fillId="0" borderId="0" applyNumberFormat="0" applyFill="0" applyBorder="0" applyAlignment="0" applyProtection="0"/>
    <xf numFmtId="0" fontId="21" fillId="0" borderId="0"/>
  </cellStyleXfs>
  <cellXfs count="251">
    <xf numFmtId="0" fontId="0" fillId="0" borderId="0" xfId="0"/>
    <xf numFmtId="0" fontId="2" fillId="0" borderId="0" xfId="0" applyFont="1" applyProtection="1">
      <protection locked="0"/>
    </xf>
    <xf numFmtId="0" fontId="2" fillId="0" borderId="1" xfId="0" applyFont="1" applyBorder="1" applyProtection="1">
      <protection locked="0"/>
    </xf>
    <xf numFmtId="0" fontId="2" fillId="0" borderId="1" xfId="0" applyFont="1" applyBorder="1" applyAlignment="1" applyProtection="1">
      <alignment horizontal="right"/>
      <protection locked="0"/>
    </xf>
    <xf numFmtId="0" fontId="5" fillId="0" borderId="0" xfId="0" applyFont="1" applyAlignment="1" applyProtection="1">
      <alignment horizontal="left"/>
      <protection locked="0"/>
    </xf>
    <xf numFmtId="0" fontId="5" fillId="0" borderId="0" xfId="0" applyFont="1" applyProtection="1">
      <protection locked="0"/>
    </xf>
    <xf numFmtId="0" fontId="4" fillId="0" borderId="0" xfId="0" applyFont="1" applyAlignment="1" applyProtection="1">
      <alignment horizontal="center" vertical="center"/>
      <protection locked="0"/>
    </xf>
    <xf numFmtId="0" fontId="6" fillId="0" borderId="0" xfId="0" applyFont="1" applyAlignment="1" applyProtection="1">
      <alignment horizontal="left"/>
      <protection locked="0"/>
    </xf>
    <xf numFmtId="0" fontId="6" fillId="0" borderId="0" xfId="0" applyFont="1" applyProtection="1">
      <protection locked="0"/>
    </xf>
    <xf numFmtId="0" fontId="5" fillId="0" borderId="0" xfId="0" applyFont="1" applyAlignment="1" applyProtection="1">
      <alignment horizontal="right" wrapText="1"/>
      <protection locked="0"/>
    </xf>
    <xf numFmtId="0" fontId="5" fillId="0" borderId="1" xfId="0" applyFont="1" applyBorder="1" applyProtection="1">
      <protection locked="0"/>
    </xf>
    <xf numFmtId="0" fontId="5" fillId="0" borderId="1" xfId="0" applyFont="1" applyBorder="1" applyAlignment="1" applyProtection="1">
      <alignment horizontal="left"/>
      <protection locked="0"/>
    </xf>
    <xf numFmtId="0" fontId="5" fillId="0" borderId="1" xfId="0" applyFont="1" applyBorder="1" applyAlignment="1" applyProtection="1">
      <alignment horizontal="right" wrapText="1"/>
      <protection locked="0"/>
    </xf>
    <xf numFmtId="0" fontId="5" fillId="0" borderId="0" xfId="0" applyFont="1" applyAlignment="1" applyProtection="1">
      <alignment wrapText="1"/>
      <protection locked="0"/>
    </xf>
    <xf numFmtId="44" fontId="0" fillId="0" borderId="5" xfId="1" applyFont="1" applyBorder="1" applyAlignment="1" applyProtection="1">
      <protection locked="0"/>
    </xf>
    <xf numFmtId="0" fontId="11" fillId="0" borderId="0" xfId="3" applyFont="1" applyAlignment="1">
      <alignment horizontal="center" vertical="top" wrapText="1"/>
    </xf>
    <xf numFmtId="0" fontId="10" fillId="0" borderId="0" xfId="3"/>
    <xf numFmtId="0" fontId="10" fillId="0" borderId="0" xfId="3" applyAlignment="1">
      <alignment vertical="top" wrapText="1"/>
    </xf>
    <xf numFmtId="0" fontId="10" fillId="0" borderId="0" xfId="3" applyAlignment="1">
      <alignment vertical="top"/>
    </xf>
    <xf numFmtId="0" fontId="5" fillId="0" borderId="0" xfId="0" applyFont="1" applyAlignment="1" applyProtection="1">
      <alignment horizontal="center"/>
      <protection locked="0"/>
    </xf>
    <xf numFmtId="14" fontId="0" fillId="0" borderId="14" xfId="0" applyNumberFormat="1" applyBorder="1" applyProtection="1">
      <protection locked="0"/>
    </xf>
    <xf numFmtId="14" fontId="0" fillId="0" borderId="16" xfId="0" applyNumberFormat="1" applyBorder="1" applyProtection="1">
      <protection locked="0"/>
    </xf>
    <xf numFmtId="44" fontId="0" fillId="0" borderId="23" xfId="1" applyFont="1" applyBorder="1" applyProtection="1">
      <protection hidden="1"/>
    </xf>
    <xf numFmtId="14" fontId="0" fillId="0" borderId="18" xfId="0" applyNumberFormat="1" applyBorder="1" applyProtection="1">
      <protection locked="0"/>
    </xf>
    <xf numFmtId="0" fontId="5" fillId="0" borderId="6" xfId="0" applyFont="1" applyBorder="1" applyProtection="1">
      <protection locked="0"/>
    </xf>
    <xf numFmtId="44" fontId="0" fillId="0" borderId="29" xfId="1" applyFont="1" applyBorder="1" applyAlignment="1" applyProtection="1">
      <protection locked="0"/>
    </xf>
    <xf numFmtId="44" fontId="0" fillId="0" borderId="6" xfId="1" applyFont="1" applyBorder="1" applyProtection="1">
      <protection hidden="1"/>
    </xf>
    <xf numFmtId="0" fontId="9" fillId="0" borderId="0" xfId="0" applyFont="1"/>
    <xf numFmtId="0" fontId="6" fillId="0" borderId="6" xfId="0" applyFont="1" applyBorder="1" applyAlignment="1" applyProtection="1">
      <alignment horizontal="center" wrapText="1"/>
      <protection locked="0"/>
    </xf>
    <xf numFmtId="0" fontId="6" fillId="0" borderId="3" xfId="0" applyFont="1" applyBorder="1" applyAlignment="1" applyProtection="1">
      <alignment horizontal="center"/>
      <protection locked="0"/>
    </xf>
    <xf numFmtId="0" fontId="6" fillId="0" borderId="23" xfId="0" applyFont="1" applyBorder="1" applyAlignment="1" applyProtection="1">
      <alignment horizontal="center"/>
      <protection locked="0"/>
    </xf>
    <xf numFmtId="0" fontId="15" fillId="0" borderId="0" xfId="0" applyFont="1"/>
    <xf numFmtId="0" fontId="16" fillId="0" borderId="0" xfId="0" applyFont="1" applyAlignment="1" applyProtection="1">
      <alignment horizontal="right"/>
      <protection locked="0"/>
    </xf>
    <xf numFmtId="0" fontId="6" fillId="2" borderId="32" xfId="0" applyFont="1" applyFill="1" applyBorder="1" applyAlignment="1" applyProtection="1">
      <alignment horizontal="center"/>
      <protection locked="0"/>
    </xf>
    <xf numFmtId="0" fontId="13" fillId="0" borderId="0" xfId="0" applyFont="1" applyAlignment="1">
      <alignment horizontal="center" vertical="center"/>
    </xf>
    <xf numFmtId="0" fontId="6" fillId="0" borderId="2" xfId="0" applyFont="1" applyBorder="1" applyAlignment="1" applyProtection="1">
      <alignment horizontal="center"/>
      <protection locked="0"/>
    </xf>
    <xf numFmtId="14" fontId="6" fillId="0" borderId="0" xfId="0" applyNumberFormat="1" applyFont="1" applyAlignment="1" applyProtection="1">
      <alignment horizontal="center" vertical="center" wrapText="1"/>
      <protection locked="0"/>
    </xf>
    <xf numFmtId="0" fontId="15" fillId="0" borderId="0" xfId="0" applyFont="1" applyAlignment="1">
      <alignment horizontal="left"/>
    </xf>
    <xf numFmtId="0" fontId="9" fillId="0" borderId="0" xfId="0" applyFont="1" applyAlignment="1">
      <alignment horizontal="left"/>
    </xf>
    <xf numFmtId="0" fontId="0" fillId="0" borderId="0" xfId="0" applyAlignment="1">
      <alignment horizontal="left"/>
    </xf>
    <xf numFmtId="0" fontId="2" fillId="0" borderId="36" xfId="0" applyFont="1" applyBorder="1" applyProtection="1">
      <protection locked="0"/>
    </xf>
    <xf numFmtId="0" fontId="2" fillId="0" borderId="39" xfId="0" applyFont="1" applyBorder="1" applyProtection="1">
      <protection locked="0"/>
    </xf>
    <xf numFmtId="0" fontId="6" fillId="0" borderId="18" xfId="0" applyFont="1" applyBorder="1" applyAlignment="1" applyProtection="1">
      <alignment horizontal="center"/>
      <protection locked="0"/>
    </xf>
    <xf numFmtId="0" fontId="9" fillId="0" borderId="0" xfId="0" applyFont="1" applyAlignment="1">
      <alignment horizontal="left" vertical="center" wrapText="1"/>
    </xf>
    <xf numFmtId="0" fontId="6" fillId="0" borderId="0" xfId="0" applyFont="1" applyAlignment="1" applyProtection="1">
      <alignment horizontal="center" vertical="center"/>
      <protection locked="0"/>
    </xf>
    <xf numFmtId="0" fontId="1" fillId="0" borderId="0" xfId="0" applyFont="1" applyAlignment="1" applyProtection="1">
      <alignment horizontal="center" vertical="center"/>
      <protection locked="0"/>
    </xf>
    <xf numFmtId="44" fontId="0" fillId="4" borderId="5" xfId="1" applyFont="1" applyFill="1" applyBorder="1" applyAlignment="1" applyProtection="1">
      <protection locked="0"/>
    </xf>
    <xf numFmtId="44" fontId="0" fillId="4" borderId="6" xfId="1" applyFont="1" applyFill="1" applyBorder="1" applyProtection="1">
      <protection hidden="1"/>
    </xf>
    <xf numFmtId="44" fontId="0" fillId="4" borderId="6" xfId="0" applyNumberFormat="1" applyFill="1" applyBorder="1" applyProtection="1">
      <protection hidden="1"/>
    </xf>
    <xf numFmtId="0" fontId="6" fillId="2" borderId="32" xfId="0" applyFont="1" applyFill="1" applyBorder="1" applyAlignment="1" applyProtection="1">
      <alignment horizontal="center"/>
      <protection hidden="1"/>
    </xf>
    <xf numFmtId="44" fontId="0" fillId="4" borderId="5" xfId="1" applyFont="1" applyFill="1" applyBorder="1" applyAlignment="1" applyProtection="1">
      <protection hidden="1"/>
    </xf>
    <xf numFmtId="0" fontId="6" fillId="0" borderId="4" xfId="0" applyFont="1" applyBorder="1" applyAlignment="1" applyProtection="1">
      <alignment horizontal="center"/>
      <protection hidden="1"/>
    </xf>
    <xf numFmtId="0" fontId="0" fillId="0" borderId="4" xfId="0" applyBorder="1" applyAlignment="1" applyProtection="1">
      <alignment horizontal="left"/>
      <protection hidden="1"/>
    </xf>
    <xf numFmtId="0" fontId="6" fillId="0" borderId="2" xfId="0" applyFont="1" applyBorder="1" applyAlignment="1" applyProtection="1">
      <alignment horizontal="center"/>
      <protection hidden="1"/>
    </xf>
    <xf numFmtId="0" fontId="5" fillId="0" borderId="6" xfId="0" applyFont="1" applyBorder="1" applyProtection="1">
      <protection hidden="1"/>
    </xf>
    <xf numFmtId="44" fontId="0" fillId="0" borderId="5" xfId="1" applyFont="1" applyBorder="1" applyAlignment="1" applyProtection="1">
      <protection hidden="1"/>
    </xf>
    <xf numFmtId="0" fontId="6" fillId="0" borderId="22" xfId="0" applyFont="1" applyBorder="1" applyAlignment="1" applyProtection="1">
      <alignment horizontal="center"/>
      <protection hidden="1"/>
    </xf>
    <xf numFmtId="0" fontId="0" fillId="0" borderId="22" xfId="0" applyBorder="1" applyAlignment="1" applyProtection="1">
      <alignment horizontal="left"/>
      <protection hidden="1"/>
    </xf>
    <xf numFmtId="0" fontId="6" fillId="0" borderId="23" xfId="0" applyFont="1" applyBorder="1" applyAlignment="1" applyProtection="1">
      <alignment horizontal="center"/>
      <protection hidden="1"/>
    </xf>
    <xf numFmtId="0" fontId="5" fillId="0" borderId="23" xfId="0" applyFont="1" applyBorder="1" applyProtection="1">
      <protection hidden="1"/>
    </xf>
    <xf numFmtId="44" fontId="0" fillId="0" borderId="24" xfId="1" applyFont="1" applyBorder="1" applyAlignment="1" applyProtection="1">
      <protection hidden="1"/>
    </xf>
    <xf numFmtId="0" fontId="6" fillId="0" borderId="3" xfId="0" applyFont="1" applyBorder="1" applyAlignment="1" applyProtection="1">
      <alignment horizontal="center"/>
      <protection hidden="1"/>
    </xf>
    <xf numFmtId="44" fontId="6" fillId="0" borderId="31" xfId="1" applyFont="1" applyBorder="1" applyAlignment="1" applyProtection="1">
      <protection hidden="1"/>
    </xf>
    <xf numFmtId="44" fontId="6" fillId="0" borderId="0" xfId="1" applyFont="1" applyBorder="1" applyAlignment="1" applyProtection="1">
      <protection hidden="1"/>
    </xf>
    <xf numFmtId="44" fontId="6" fillId="0" borderId="27" xfId="1" applyFont="1" applyBorder="1" applyAlignment="1" applyProtection="1">
      <protection hidden="1"/>
    </xf>
    <xf numFmtId="44" fontId="6" fillId="0" borderId="10" xfId="1" applyFont="1" applyBorder="1" applyAlignment="1" applyProtection="1">
      <alignment vertical="top" wrapText="1"/>
      <protection hidden="1"/>
    </xf>
    <xf numFmtId="44" fontId="6" fillId="0" borderId="11" xfId="1" applyFont="1" applyBorder="1" applyAlignment="1" applyProtection="1">
      <alignment vertical="top" wrapText="1"/>
      <protection hidden="1"/>
    </xf>
    <xf numFmtId="44" fontId="6" fillId="0" borderId="12" xfId="1" applyFont="1" applyBorder="1" applyAlignment="1" applyProtection="1">
      <alignment vertical="top" wrapText="1"/>
      <protection hidden="1"/>
    </xf>
    <xf numFmtId="44" fontId="6" fillId="0" borderId="0" xfId="1" applyFont="1" applyBorder="1" applyAlignment="1" applyProtection="1">
      <alignment vertical="top" wrapText="1"/>
      <protection hidden="1"/>
    </xf>
    <xf numFmtId="0" fontId="6" fillId="0" borderId="0" xfId="0" applyFont="1" applyAlignment="1" applyProtection="1">
      <alignment horizontal="center"/>
      <protection locked="0"/>
    </xf>
    <xf numFmtId="44" fontId="6" fillId="0" borderId="1" xfId="1" applyFont="1" applyFill="1" applyBorder="1" applyAlignment="1" applyProtection="1"/>
    <xf numFmtId="44" fontId="6" fillId="0" borderId="42" xfId="1" applyFont="1" applyBorder="1" applyAlignment="1" applyProtection="1">
      <alignment vertical="top" wrapText="1"/>
      <protection hidden="1"/>
    </xf>
    <xf numFmtId="14" fontId="6" fillId="0" borderId="42" xfId="0" applyNumberFormat="1" applyFont="1" applyBorder="1" applyAlignment="1" applyProtection="1">
      <alignment horizontal="center" vertical="center" wrapText="1"/>
      <protection locked="0"/>
    </xf>
    <xf numFmtId="0" fontId="17" fillId="2" borderId="39" xfId="0" applyFont="1" applyFill="1" applyBorder="1" applyAlignment="1" applyProtection="1">
      <alignment horizontal="center"/>
      <protection locked="0"/>
    </xf>
    <xf numFmtId="0" fontId="6" fillId="2" borderId="18" xfId="0" applyFont="1" applyFill="1" applyBorder="1" applyProtection="1">
      <protection hidden="1"/>
    </xf>
    <xf numFmtId="44" fontId="6" fillId="2" borderId="19" xfId="1" applyFont="1" applyFill="1" applyBorder="1" applyAlignment="1" applyProtection="1">
      <protection hidden="1"/>
    </xf>
    <xf numFmtId="0" fontId="6" fillId="2" borderId="14" xfId="0" applyFont="1" applyFill="1" applyBorder="1" applyProtection="1">
      <protection hidden="1"/>
    </xf>
    <xf numFmtId="44" fontId="6" fillId="2" borderId="15" xfId="1" applyFont="1" applyFill="1" applyBorder="1" applyAlignment="1" applyProtection="1">
      <protection hidden="1"/>
    </xf>
    <xf numFmtId="0" fontId="9" fillId="2" borderId="16" xfId="0" applyFont="1" applyFill="1" applyBorder="1" applyProtection="1">
      <protection hidden="1"/>
    </xf>
    <xf numFmtId="44" fontId="6" fillId="2" borderId="17" xfId="1" applyFont="1" applyFill="1" applyBorder="1" applyAlignment="1" applyProtection="1">
      <protection hidden="1"/>
    </xf>
    <xf numFmtId="0" fontId="6" fillId="0" borderId="0" xfId="0" applyFont="1" applyAlignment="1" applyProtection="1">
      <alignment horizontal="right"/>
      <protection hidden="1"/>
    </xf>
    <xf numFmtId="0" fontId="1" fillId="0" borderId="0" xfId="0" applyFont="1" applyAlignment="1" applyProtection="1">
      <alignment horizontal="left" vertical="center" wrapText="1"/>
      <protection hidden="1"/>
    </xf>
    <xf numFmtId="0" fontId="1" fillId="0" borderId="0" xfId="0" applyFont="1" applyAlignment="1" applyProtection="1">
      <alignment horizontal="left" vertical="top" wrapText="1"/>
      <protection hidden="1"/>
    </xf>
    <xf numFmtId="0" fontId="2" fillId="0" borderId="0" xfId="0" applyFont="1" applyProtection="1">
      <protection hidden="1"/>
    </xf>
    <xf numFmtId="0" fontId="2" fillId="0" borderId="0" xfId="0" applyFont="1" applyAlignment="1" applyProtection="1">
      <alignment horizontal="right"/>
      <protection hidden="1"/>
    </xf>
    <xf numFmtId="0" fontId="6" fillId="0" borderId="0" xfId="0" applyFont="1" applyProtection="1">
      <protection hidden="1"/>
    </xf>
    <xf numFmtId="44" fontId="6" fillId="2" borderId="40" xfId="1" applyFont="1" applyFill="1" applyBorder="1" applyAlignment="1" applyProtection="1">
      <protection hidden="1"/>
    </xf>
    <xf numFmtId="44" fontId="6" fillId="2" borderId="41" xfId="1" applyFont="1" applyFill="1" applyBorder="1" applyAlignment="1" applyProtection="1">
      <protection hidden="1"/>
    </xf>
    <xf numFmtId="0" fontId="5" fillId="0" borderId="43" xfId="0" applyFont="1" applyBorder="1" applyProtection="1">
      <protection locked="0"/>
    </xf>
    <xf numFmtId="0" fontId="0" fillId="0" borderId="6" xfId="0" applyBorder="1" applyProtection="1">
      <protection locked="0"/>
    </xf>
    <xf numFmtId="44" fontId="0" fillId="0" borderId="6" xfId="1" applyFont="1" applyBorder="1" applyProtection="1">
      <protection locked="0"/>
    </xf>
    <xf numFmtId="0" fontId="0" fillId="0" borderId="30" xfId="0" applyBorder="1" applyProtection="1">
      <protection locked="0"/>
    </xf>
    <xf numFmtId="0" fontId="0" fillId="0" borderId="2" xfId="0" applyBorder="1" applyProtection="1">
      <protection locked="0"/>
    </xf>
    <xf numFmtId="44" fontId="0" fillId="0" borderId="2" xfId="1" applyFont="1" applyBorder="1" applyProtection="1">
      <protection locked="0"/>
    </xf>
    <xf numFmtId="0" fontId="0" fillId="0" borderId="21" xfId="0" applyBorder="1" applyProtection="1">
      <protection locked="0"/>
    </xf>
    <xf numFmtId="0" fontId="0" fillId="4" borderId="2" xfId="0" applyFill="1" applyBorder="1" applyProtection="1">
      <protection locked="0"/>
    </xf>
    <xf numFmtId="44" fontId="0" fillId="4" borderId="2" xfId="1" applyFont="1" applyFill="1" applyBorder="1" applyProtection="1">
      <protection locked="0"/>
    </xf>
    <xf numFmtId="0" fontId="0" fillId="4" borderId="21" xfId="0" applyFill="1" applyBorder="1" applyProtection="1">
      <protection locked="0"/>
    </xf>
    <xf numFmtId="0" fontId="0" fillId="0" borderId="23" xfId="0" applyBorder="1" applyProtection="1">
      <protection locked="0"/>
    </xf>
    <xf numFmtId="44" fontId="0" fillId="0" borderId="23" xfId="1" applyFont="1" applyBorder="1" applyProtection="1">
      <protection locked="0"/>
    </xf>
    <xf numFmtId="0" fontId="0" fillId="0" borderId="25" xfId="0" applyBorder="1" applyProtection="1">
      <protection locked="0"/>
    </xf>
    <xf numFmtId="0" fontId="9" fillId="0" borderId="0" xfId="0" applyFont="1" applyAlignment="1" applyProtection="1">
      <alignment horizontal="center"/>
      <protection hidden="1"/>
    </xf>
    <xf numFmtId="0" fontId="6" fillId="0" borderId="0" xfId="0" applyFont="1" applyAlignment="1" applyProtection="1">
      <alignment horizontal="center"/>
      <protection hidden="1"/>
    </xf>
    <xf numFmtId="0" fontId="9" fillId="0" borderId="0" xfId="0" applyFont="1" applyAlignment="1" applyProtection="1">
      <alignment horizontal="center"/>
      <protection locked="0"/>
    </xf>
    <xf numFmtId="0" fontId="9" fillId="0" borderId="1" xfId="0" applyFont="1" applyBorder="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9" fillId="0" borderId="35" xfId="0" applyFont="1" applyBorder="1" applyAlignment="1" applyProtection="1">
      <alignment horizontal="left" vertical="center" wrapText="1"/>
      <protection locked="0"/>
    </xf>
    <xf numFmtId="0" fontId="1" fillId="0" borderId="0" xfId="0" applyFont="1" applyAlignment="1" applyProtection="1">
      <alignment horizontal="center"/>
      <protection hidden="1"/>
    </xf>
    <xf numFmtId="14" fontId="6" fillId="0" borderId="0" xfId="0" applyNumberFormat="1" applyFont="1" applyAlignment="1" applyProtection="1">
      <alignment horizontal="center" vertical="center" wrapText="1"/>
      <protection hidden="1"/>
    </xf>
    <xf numFmtId="0" fontId="9" fillId="0" borderId="0" xfId="0" applyFont="1" applyProtection="1">
      <protection hidden="1"/>
    </xf>
    <xf numFmtId="44" fontId="6" fillId="0" borderId="0" xfId="1" applyFont="1" applyFill="1" applyBorder="1" applyAlignment="1" applyProtection="1">
      <protection hidden="1"/>
    </xf>
    <xf numFmtId="44" fontId="6" fillId="0" borderId="0" xfId="1" applyFont="1" applyFill="1" applyBorder="1" applyAlignment="1" applyProtection="1">
      <alignment horizontal="center" vertical="top" wrapText="1"/>
      <protection hidden="1"/>
    </xf>
    <xf numFmtId="14" fontId="6" fillId="0" borderId="42" xfId="0" applyNumberFormat="1" applyFont="1" applyBorder="1" applyAlignment="1" applyProtection="1">
      <alignment horizontal="center" vertical="center" wrapText="1"/>
      <protection hidden="1"/>
    </xf>
    <xf numFmtId="44" fontId="6" fillId="0" borderId="42" xfId="1" applyFont="1" applyFill="1" applyBorder="1" applyAlignment="1" applyProtection="1">
      <alignment horizontal="center" vertical="top" wrapText="1"/>
      <protection hidden="1"/>
    </xf>
    <xf numFmtId="0" fontId="6" fillId="0" borderId="0" xfId="0" applyFont="1" applyAlignment="1" applyProtection="1">
      <alignment vertical="center"/>
      <protection locked="0"/>
    </xf>
    <xf numFmtId="0" fontId="6" fillId="0" borderId="0" xfId="0" applyFont="1" applyAlignment="1" applyProtection="1">
      <alignment horizontal="right"/>
      <protection locked="0"/>
    </xf>
    <xf numFmtId="49" fontId="6" fillId="0" borderId="0" xfId="0" applyNumberFormat="1" applyFont="1" applyAlignment="1" applyProtection="1">
      <alignment horizontal="center"/>
      <protection hidden="1"/>
    </xf>
    <xf numFmtId="2" fontId="6" fillId="0" borderId="0" xfId="0" applyNumberFormat="1" applyFont="1" applyProtection="1">
      <protection hidden="1"/>
    </xf>
    <xf numFmtId="0" fontId="0" fillId="0" borderId="0" xfId="0" applyAlignment="1">
      <alignment vertical="top" wrapText="1"/>
    </xf>
    <xf numFmtId="0" fontId="17" fillId="0" borderId="0" xfId="0" applyFont="1" applyAlignment="1" applyProtection="1">
      <alignment horizontal="right"/>
      <protection locked="0"/>
    </xf>
    <xf numFmtId="0" fontId="5" fillId="0" borderId="43" xfId="0" applyFont="1" applyBorder="1" applyAlignment="1" applyProtection="1">
      <alignment horizontal="left"/>
      <protection locked="0"/>
    </xf>
    <xf numFmtId="44" fontId="0" fillId="0" borderId="6" xfId="0" applyNumberFormat="1" applyBorder="1" applyProtection="1">
      <protection locked="0"/>
    </xf>
    <xf numFmtId="44" fontId="0" fillId="0" borderId="23" xfId="0" applyNumberFormat="1" applyBorder="1" applyProtection="1">
      <protection locked="0"/>
    </xf>
    <xf numFmtId="0" fontId="17" fillId="0" borderId="0" xfId="0" applyFont="1" applyAlignment="1" applyProtection="1">
      <alignment horizontal="left"/>
      <protection hidden="1"/>
    </xf>
    <xf numFmtId="0" fontId="6" fillId="0" borderId="0" xfId="0" applyFont="1" applyAlignment="1" applyProtection="1">
      <alignment horizontal="left"/>
      <protection hidden="1"/>
    </xf>
    <xf numFmtId="0" fontId="22" fillId="0" borderId="0" xfId="5" applyFont="1" applyAlignment="1">
      <alignment horizontal="center" vertical="top" wrapText="1"/>
    </xf>
    <xf numFmtId="0" fontId="21" fillId="0" borderId="0" xfId="5"/>
    <xf numFmtId="0" fontId="21" fillId="0" borderId="0" xfId="5" applyAlignment="1">
      <alignment vertical="top" wrapText="1"/>
    </xf>
    <xf numFmtId="0" fontId="9" fillId="0" borderId="0" xfId="0" applyFont="1" applyAlignment="1">
      <alignment horizontal="left"/>
    </xf>
    <xf numFmtId="0" fontId="13" fillId="0" borderId="0" xfId="0" applyFont="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9" fillId="0" borderId="0" xfId="0" applyFont="1" applyAlignment="1">
      <alignment horizontal="center"/>
    </xf>
    <xf numFmtId="0" fontId="6" fillId="0" borderId="0" xfId="0" applyFont="1" applyAlignment="1">
      <alignment horizontal="center"/>
    </xf>
    <xf numFmtId="0" fontId="15" fillId="0" borderId="0" xfId="0" applyFont="1" applyAlignment="1">
      <alignment horizontal="left"/>
    </xf>
    <xf numFmtId="0" fontId="6" fillId="0" borderId="0" xfId="0" applyFont="1" applyAlignment="1">
      <alignment horizontal="left" vertical="top" wrapText="1"/>
    </xf>
    <xf numFmtId="0" fontId="19" fillId="0" borderId="0" xfId="4" applyFont="1" applyAlignment="1">
      <alignment horizontal="center"/>
    </xf>
    <xf numFmtId="0" fontId="20" fillId="0" borderId="0" xfId="0" applyFont="1" applyAlignment="1">
      <alignment horizontal="center"/>
    </xf>
    <xf numFmtId="0" fontId="15" fillId="0" borderId="0" xfId="0" applyFont="1" applyAlignment="1" applyProtection="1">
      <alignment horizontal="center"/>
      <protection locked="0"/>
    </xf>
    <xf numFmtId="0" fontId="5" fillId="0" borderId="43" xfId="0" applyFont="1" applyBorder="1" applyAlignment="1" applyProtection="1">
      <alignment horizontal="left"/>
      <protection locked="0"/>
    </xf>
    <xf numFmtId="0" fontId="5" fillId="0" borderId="1" xfId="0" applyFont="1" applyBorder="1" applyAlignment="1" applyProtection="1">
      <alignment horizontal="center"/>
      <protection locked="0"/>
    </xf>
    <xf numFmtId="0" fontId="0" fillId="0" borderId="3" xfId="0" applyBorder="1" applyAlignment="1" applyProtection="1">
      <alignment horizontal="left"/>
      <protection locked="0"/>
    </xf>
    <xf numFmtId="0" fontId="0" fillId="0" borderId="4" xfId="0" applyBorder="1" applyAlignment="1" applyProtection="1">
      <alignment horizontal="left"/>
      <protection locked="0"/>
    </xf>
    <xf numFmtId="44" fontId="6" fillId="0" borderId="10" xfId="1" applyFont="1" applyBorder="1" applyAlignment="1" applyProtection="1">
      <alignment horizontal="center"/>
      <protection hidden="1"/>
    </xf>
    <xf numFmtId="44" fontId="6" fillId="0" borderId="11" xfId="1" applyFont="1" applyBorder="1" applyAlignment="1" applyProtection="1">
      <alignment horizontal="center"/>
      <protection hidden="1"/>
    </xf>
    <xf numFmtId="44" fontId="6" fillId="0" borderId="12" xfId="1" applyFont="1" applyBorder="1" applyAlignment="1" applyProtection="1">
      <alignment horizontal="center"/>
      <protection hidden="1"/>
    </xf>
    <xf numFmtId="44" fontId="6" fillId="0" borderId="7" xfId="1" applyFont="1" applyBorder="1" applyAlignment="1" applyProtection="1">
      <alignment horizontal="center" vertical="top" wrapText="1"/>
      <protection hidden="1"/>
    </xf>
    <xf numFmtId="44" fontId="6" fillId="0" borderId="8" xfId="1" applyFont="1" applyBorder="1" applyAlignment="1" applyProtection="1">
      <alignment horizontal="center" vertical="top" wrapText="1"/>
      <protection hidden="1"/>
    </xf>
    <xf numFmtId="44" fontId="6" fillId="0" borderId="9" xfId="1" applyFont="1" applyBorder="1" applyAlignment="1" applyProtection="1">
      <alignment horizontal="center" vertical="top" wrapText="1"/>
      <protection hidden="1"/>
    </xf>
    <xf numFmtId="44" fontId="6" fillId="0" borderId="10" xfId="1" applyFont="1" applyBorder="1" applyAlignment="1" applyProtection="1">
      <alignment horizontal="center" vertical="top" wrapText="1"/>
      <protection hidden="1"/>
    </xf>
    <xf numFmtId="44" fontId="6" fillId="0" borderId="11" xfId="1" applyFont="1" applyBorder="1" applyAlignment="1" applyProtection="1">
      <alignment horizontal="center" vertical="top" wrapText="1"/>
      <protection hidden="1"/>
    </xf>
    <xf numFmtId="44" fontId="6" fillId="0" borderId="12" xfId="1" applyFont="1" applyBorder="1" applyAlignment="1" applyProtection="1">
      <alignment horizontal="center" vertical="top" wrapText="1"/>
      <protection hidden="1"/>
    </xf>
    <xf numFmtId="14" fontId="6" fillId="0" borderId="34" xfId="0" applyNumberFormat="1" applyFont="1" applyBorder="1" applyAlignment="1" applyProtection="1">
      <alignment horizontal="center" wrapText="1"/>
      <protection locked="0"/>
    </xf>
    <xf numFmtId="14" fontId="6" fillId="0" borderId="22" xfId="0" applyNumberFormat="1" applyFont="1" applyBorder="1" applyAlignment="1" applyProtection="1">
      <alignment horizontal="center" wrapText="1"/>
      <protection locked="0"/>
    </xf>
    <xf numFmtId="14" fontId="6" fillId="0" borderId="17" xfId="0" applyNumberFormat="1" applyFont="1" applyBorder="1" applyAlignment="1" applyProtection="1">
      <alignment horizontal="center" wrapText="1"/>
      <protection locked="0"/>
    </xf>
    <xf numFmtId="0" fontId="6" fillId="0" borderId="0" xfId="0" applyFont="1" applyAlignment="1" applyProtection="1">
      <alignment horizontal="left"/>
      <protection hidden="1"/>
    </xf>
    <xf numFmtId="0" fontId="6" fillId="0" borderId="0" xfId="0" applyFont="1" applyAlignment="1">
      <alignment horizontal="left"/>
    </xf>
    <xf numFmtId="0" fontId="9" fillId="0" borderId="11" xfId="0" applyFont="1" applyBorder="1" applyAlignment="1" applyProtection="1">
      <alignment horizontal="center"/>
      <protection locked="0"/>
    </xf>
    <xf numFmtId="0" fontId="1" fillId="0" borderId="44" xfId="0" applyFont="1" applyBorder="1" applyAlignment="1" applyProtection="1">
      <alignment horizontal="center" vertical="top" wrapText="1"/>
      <protection hidden="1"/>
    </xf>
    <xf numFmtId="0" fontId="1" fillId="0" borderId="43" xfId="0" applyFont="1" applyBorder="1" applyAlignment="1" applyProtection="1">
      <alignment horizontal="center" vertical="top" wrapText="1"/>
      <protection hidden="1"/>
    </xf>
    <xf numFmtId="0" fontId="1" fillId="0" borderId="45" xfId="0" applyFont="1" applyBorder="1" applyAlignment="1" applyProtection="1">
      <alignment horizontal="center" vertical="top" wrapText="1"/>
      <protection hidden="1"/>
    </xf>
    <xf numFmtId="0" fontId="1" fillId="0" borderId="28" xfId="0" applyFont="1" applyBorder="1" applyAlignment="1" applyProtection="1">
      <alignment horizontal="center" vertical="top" wrapText="1"/>
      <protection hidden="1"/>
    </xf>
    <xf numFmtId="0" fontId="1" fillId="0" borderId="1" xfId="0" applyFont="1" applyBorder="1" applyAlignment="1" applyProtection="1">
      <alignment horizontal="center" vertical="top" wrapText="1"/>
      <protection hidden="1"/>
    </xf>
    <xf numFmtId="0" fontId="1" fillId="0" borderId="29" xfId="0" applyFont="1" applyBorder="1" applyAlignment="1" applyProtection="1">
      <alignment horizontal="center" vertical="top" wrapText="1"/>
      <protection hidden="1"/>
    </xf>
    <xf numFmtId="0" fontId="0" fillId="0" borderId="28" xfId="0" applyBorder="1" applyAlignment="1" applyProtection="1">
      <alignment horizontal="left"/>
      <protection locked="0"/>
    </xf>
    <xf numFmtId="0" fontId="0" fillId="0" borderId="1" xfId="0" applyBorder="1" applyAlignment="1" applyProtection="1">
      <alignment horizontal="left"/>
      <protection locked="0"/>
    </xf>
    <xf numFmtId="0" fontId="17" fillId="4" borderId="37" xfId="0" applyFont="1" applyFill="1" applyBorder="1" applyAlignment="1" applyProtection="1">
      <alignment horizontal="center"/>
      <protection locked="0"/>
    </xf>
    <xf numFmtId="0" fontId="17" fillId="4" borderId="8" xfId="0" applyFont="1" applyFill="1" applyBorder="1" applyAlignment="1" applyProtection="1">
      <alignment horizontal="center"/>
      <protection locked="0"/>
    </xf>
    <xf numFmtId="0" fontId="17" fillId="4" borderId="38" xfId="0" applyFont="1" applyFill="1" applyBorder="1" applyAlignment="1" applyProtection="1">
      <alignment horizontal="center"/>
      <protection locked="0"/>
    </xf>
    <xf numFmtId="0" fontId="6" fillId="0" borderId="8" xfId="0" applyFont="1" applyBorder="1" applyAlignment="1" applyProtection="1">
      <alignment horizontal="center" vertical="center"/>
      <protection locked="0"/>
    </xf>
    <xf numFmtId="0" fontId="1" fillId="0" borderId="0" xfId="0" applyFont="1" applyAlignment="1" applyProtection="1">
      <alignment horizontal="left" vertical="top" wrapText="1"/>
      <protection hidden="1"/>
    </xf>
    <xf numFmtId="14" fontId="6" fillId="0" borderId="33" xfId="0" applyNumberFormat="1" applyFont="1" applyBorder="1" applyAlignment="1" applyProtection="1">
      <alignment horizontal="center" wrapText="1"/>
      <protection locked="0"/>
    </xf>
    <xf numFmtId="14" fontId="6" fillId="0" borderId="20" xfId="0" applyNumberFormat="1" applyFont="1" applyBorder="1" applyAlignment="1" applyProtection="1">
      <alignment horizontal="center" wrapText="1"/>
      <protection locked="0"/>
    </xf>
    <xf numFmtId="14" fontId="6" fillId="0" borderId="13" xfId="0" applyNumberFormat="1" applyFont="1" applyBorder="1" applyAlignment="1" applyProtection="1">
      <alignment horizontal="center" wrapText="1"/>
      <protection locked="0"/>
    </xf>
    <xf numFmtId="0" fontId="6" fillId="0" borderId="0" xfId="0" applyFont="1" applyAlignment="1" applyProtection="1">
      <alignment horizontal="left" wrapText="1"/>
      <protection hidden="1"/>
    </xf>
    <xf numFmtId="14" fontId="6" fillId="0" borderId="7" xfId="0" applyNumberFormat="1" applyFont="1" applyBorder="1" applyAlignment="1" applyProtection="1">
      <alignment horizontal="center" vertical="center" wrapText="1"/>
      <protection hidden="1"/>
    </xf>
    <xf numFmtId="14" fontId="6" fillId="0" borderId="8" xfId="0" applyNumberFormat="1" applyFont="1" applyBorder="1" applyAlignment="1" applyProtection="1">
      <alignment horizontal="center" vertical="center" wrapText="1"/>
      <protection hidden="1"/>
    </xf>
    <xf numFmtId="14" fontId="6" fillId="0" borderId="9" xfId="0" applyNumberFormat="1" applyFont="1" applyBorder="1" applyAlignment="1" applyProtection="1">
      <alignment horizontal="center" vertical="center" wrapText="1"/>
      <protection hidden="1"/>
    </xf>
    <xf numFmtId="14" fontId="6" fillId="0" borderId="31" xfId="0" applyNumberFormat="1" applyFont="1" applyBorder="1" applyAlignment="1" applyProtection="1">
      <alignment horizontal="center" vertical="center" wrapText="1"/>
      <protection hidden="1"/>
    </xf>
    <xf numFmtId="14" fontId="6" fillId="0" borderId="0" xfId="0" applyNumberFormat="1" applyFont="1" applyAlignment="1" applyProtection="1">
      <alignment horizontal="center" vertical="center" wrapText="1"/>
      <protection hidden="1"/>
    </xf>
    <xf numFmtId="14" fontId="6" fillId="0" borderId="27" xfId="0" applyNumberFormat="1" applyFont="1" applyBorder="1" applyAlignment="1" applyProtection="1">
      <alignment horizontal="center" vertical="center" wrapText="1"/>
      <protection hidden="1"/>
    </xf>
    <xf numFmtId="14" fontId="6" fillId="0" borderId="10" xfId="0" applyNumberFormat="1" applyFont="1" applyBorder="1" applyAlignment="1" applyProtection="1">
      <alignment horizontal="center" vertical="center" wrapText="1"/>
      <protection hidden="1"/>
    </xf>
    <xf numFmtId="14" fontId="6" fillId="0" borderId="11" xfId="0" applyNumberFormat="1" applyFont="1" applyBorder="1" applyAlignment="1" applyProtection="1">
      <alignment horizontal="center" vertical="center" wrapText="1"/>
      <protection hidden="1"/>
    </xf>
    <xf numFmtId="14" fontId="6" fillId="0" borderId="12" xfId="0" applyNumberFormat="1" applyFont="1" applyBorder="1" applyAlignment="1" applyProtection="1">
      <alignment horizontal="center" vertical="center" wrapText="1"/>
      <protection hidden="1"/>
    </xf>
    <xf numFmtId="0" fontId="6" fillId="2" borderId="3" xfId="0" applyFont="1" applyFill="1" applyBorder="1" applyAlignment="1" applyProtection="1">
      <alignment horizontal="center"/>
      <protection locked="0"/>
    </xf>
    <xf numFmtId="0" fontId="6" fillId="2" borderId="4" xfId="0" applyFont="1" applyFill="1" applyBorder="1" applyAlignment="1" applyProtection="1">
      <alignment horizontal="center"/>
      <protection locked="0"/>
    </xf>
    <xf numFmtId="0" fontId="6" fillId="2" borderId="5" xfId="0" applyFont="1" applyFill="1" applyBorder="1" applyAlignment="1" applyProtection="1">
      <alignment horizontal="center"/>
      <protection locked="0"/>
    </xf>
    <xf numFmtId="0" fontId="1" fillId="0" borderId="0" xfId="0" applyFont="1" applyAlignment="1" applyProtection="1">
      <alignment horizontal="left" vertical="center" wrapText="1"/>
      <protection hidden="1"/>
    </xf>
    <xf numFmtId="0" fontId="1" fillId="0" borderId="0" xfId="0" applyFont="1" applyAlignment="1" applyProtection="1">
      <alignment horizontal="center"/>
      <protection hidden="1"/>
    </xf>
    <xf numFmtId="0" fontId="6" fillId="0" borderId="0" xfId="0" applyFont="1" applyAlignment="1" applyProtection="1">
      <alignment horizontal="center"/>
      <protection hidden="1"/>
    </xf>
    <xf numFmtId="14" fontId="6" fillId="3" borderId="33" xfId="0" applyNumberFormat="1" applyFont="1" applyFill="1" applyBorder="1" applyAlignment="1" applyProtection="1">
      <alignment horizontal="center" vertical="center" wrapText="1"/>
      <protection locked="0"/>
    </xf>
    <xf numFmtId="14" fontId="6" fillId="3" borderId="20" xfId="0" applyNumberFormat="1" applyFont="1" applyFill="1" applyBorder="1" applyAlignment="1" applyProtection="1">
      <alignment horizontal="center" vertical="center" wrapText="1"/>
      <protection locked="0"/>
    </xf>
    <xf numFmtId="14" fontId="6" fillId="3" borderId="13" xfId="0" applyNumberFormat="1" applyFont="1" applyFill="1" applyBorder="1" applyAlignment="1" applyProtection="1">
      <alignment horizontal="center" vertical="center" wrapText="1"/>
      <protection locked="0"/>
    </xf>
    <xf numFmtId="0" fontId="17" fillId="0" borderId="0" xfId="0" applyFont="1" applyAlignment="1" applyProtection="1">
      <alignment horizontal="left" vertical="center" wrapText="1"/>
      <protection hidden="1"/>
    </xf>
    <xf numFmtId="0" fontId="6" fillId="0" borderId="28" xfId="0" applyFont="1" applyBorder="1" applyAlignment="1" applyProtection="1">
      <alignment horizontal="center"/>
      <protection locked="0"/>
    </xf>
    <xf numFmtId="0" fontId="6" fillId="0" borderId="1" xfId="0" applyFont="1" applyBorder="1" applyAlignment="1" applyProtection="1">
      <alignment horizontal="center"/>
      <protection locked="0"/>
    </xf>
    <xf numFmtId="0" fontId="6" fillId="0" borderId="29" xfId="0" applyFont="1" applyBorder="1" applyAlignment="1" applyProtection="1">
      <alignment horizontal="center"/>
      <protection locked="0"/>
    </xf>
    <xf numFmtId="0" fontId="7" fillId="0" borderId="44" xfId="0" applyFont="1" applyBorder="1" applyAlignment="1" applyProtection="1">
      <alignment horizontal="center" vertical="center"/>
      <protection hidden="1"/>
    </xf>
    <xf numFmtId="0" fontId="7" fillId="0" borderId="43" xfId="0" applyFont="1" applyBorder="1" applyAlignment="1" applyProtection="1">
      <alignment horizontal="center" vertical="center"/>
      <protection hidden="1"/>
    </xf>
    <xf numFmtId="0" fontId="7" fillId="0" borderId="45" xfId="0" applyFont="1" applyBorder="1" applyAlignment="1" applyProtection="1">
      <alignment horizontal="center" vertical="center"/>
      <protection hidden="1"/>
    </xf>
    <xf numFmtId="0" fontId="7" fillId="0" borderId="28" xfId="0" applyFont="1" applyBorder="1" applyAlignment="1" applyProtection="1">
      <alignment horizontal="center" vertical="center"/>
      <protection hidden="1"/>
    </xf>
    <xf numFmtId="0" fontId="7" fillId="0" borderId="1" xfId="0" applyFont="1" applyBorder="1" applyAlignment="1" applyProtection="1">
      <alignment horizontal="center" vertical="center"/>
      <protection hidden="1"/>
    </xf>
    <xf numFmtId="0" fontId="7" fillId="0" borderId="29" xfId="0" applyFont="1" applyBorder="1" applyAlignment="1" applyProtection="1">
      <alignment horizontal="center" vertical="center"/>
      <protection hidden="1"/>
    </xf>
    <xf numFmtId="0" fontId="6" fillId="4" borderId="3" xfId="0" applyFont="1" applyFill="1" applyBorder="1" applyAlignment="1" applyProtection="1">
      <alignment horizontal="center" vertical="center"/>
      <protection hidden="1"/>
    </xf>
    <xf numFmtId="0" fontId="6" fillId="4" borderId="4" xfId="0" applyFont="1" applyFill="1" applyBorder="1" applyAlignment="1" applyProtection="1">
      <alignment horizontal="center" vertical="center"/>
      <protection hidden="1"/>
    </xf>
    <xf numFmtId="0" fontId="6" fillId="4" borderId="5" xfId="0" applyFont="1" applyFill="1" applyBorder="1" applyAlignment="1" applyProtection="1">
      <alignment horizontal="center" vertical="center"/>
      <protection hidden="1"/>
    </xf>
    <xf numFmtId="49" fontId="6" fillId="0" borderId="11" xfId="0" applyNumberFormat="1" applyFont="1" applyBorder="1" applyAlignment="1" applyProtection="1">
      <alignment horizontal="center"/>
      <protection locked="0"/>
    </xf>
    <xf numFmtId="14" fontId="6" fillId="0" borderId="11" xfId="0" applyNumberFormat="1" applyFont="1" applyBorder="1" applyAlignment="1" applyProtection="1">
      <alignment horizontal="center"/>
      <protection locked="0"/>
    </xf>
    <xf numFmtId="0" fontId="6" fillId="0" borderId="8" xfId="0" applyFont="1" applyBorder="1" applyAlignment="1" applyProtection="1">
      <alignment horizontal="center"/>
      <protection locked="0"/>
    </xf>
    <xf numFmtId="0" fontId="6" fillId="0" borderId="39" xfId="0" applyFont="1" applyBorder="1" applyAlignment="1" applyProtection="1">
      <alignment horizontal="center" wrapText="1"/>
      <protection locked="0"/>
    </xf>
    <xf numFmtId="0" fontId="6" fillId="0" borderId="6" xfId="0" applyFont="1" applyBorder="1" applyAlignment="1" applyProtection="1">
      <alignment horizontal="center" wrapText="1"/>
      <protection locked="0"/>
    </xf>
    <xf numFmtId="0" fontId="6" fillId="0" borderId="11" xfId="0" applyFont="1" applyBorder="1" applyAlignment="1" applyProtection="1">
      <alignment horizontal="center" wrapText="1"/>
      <protection hidden="1"/>
    </xf>
    <xf numFmtId="0" fontId="17" fillId="4" borderId="44" xfId="0" applyFont="1" applyFill="1" applyBorder="1" applyAlignment="1" applyProtection="1">
      <alignment horizontal="center" vertical="center"/>
      <protection hidden="1"/>
    </xf>
    <xf numFmtId="0" fontId="17" fillId="4" borderId="43" xfId="0" applyFont="1" applyFill="1" applyBorder="1" applyAlignment="1" applyProtection="1">
      <alignment horizontal="center" vertical="center"/>
      <protection hidden="1"/>
    </xf>
    <xf numFmtId="0" fontId="17" fillId="4" borderId="45" xfId="0" applyFont="1" applyFill="1" applyBorder="1" applyAlignment="1" applyProtection="1">
      <alignment horizontal="center" vertical="center"/>
      <protection hidden="1"/>
    </xf>
    <xf numFmtId="0" fontId="17" fillId="4" borderId="48" xfId="0" applyFont="1" applyFill="1" applyBorder="1" applyAlignment="1" applyProtection="1">
      <alignment horizontal="center" vertical="center"/>
      <protection hidden="1"/>
    </xf>
    <xf numFmtId="0" fontId="17" fillId="4" borderId="11" xfId="0" applyFont="1" applyFill="1" applyBorder="1" applyAlignment="1" applyProtection="1">
      <alignment horizontal="center" vertical="center"/>
      <protection hidden="1"/>
    </xf>
    <xf numFmtId="0" fontId="17" fillId="4" borderId="46" xfId="0" applyFont="1" applyFill="1" applyBorder="1" applyAlignment="1" applyProtection="1">
      <alignment horizontal="center" vertical="center"/>
      <protection hidden="1"/>
    </xf>
    <xf numFmtId="0" fontId="6" fillId="0" borderId="39" xfId="0" applyFont="1" applyBorder="1" applyAlignment="1" applyProtection="1">
      <alignment horizontal="center"/>
      <protection locked="0"/>
    </xf>
    <xf numFmtId="0" fontId="6" fillId="0" borderId="6" xfId="0" applyFont="1" applyBorder="1" applyAlignment="1" applyProtection="1">
      <alignment horizontal="center"/>
      <protection locked="0"/>
    </xf>
    <xf numFmtId="0" fontId="6" fillId="0" borderId="47" xfId="0" applyFont="1" applyBorder="1" applyAlignment="1" applyProtection="1">
      <alignment horizontal="center" wrapText="1"/>
      <protection locked="0"/>
    </xf>
    <xf numFmtId="0" fontId="6" fillId="0" borderId="30" xfId="0" applyFont="1" applyBorder="1" applyAlignment="1" applyProtection="1">
      <alignment horizontal="center" wrapText="1"/>
      <protection locked="0"/>
    </xf>
    <xf numFmtId="0" fontId="6" fillId="2" borderId="3" xfId="0" applyFont="1" applyFill="1" applyBorder="1" applyAlignment="1" applyProtection="1">
      <alignment horizontal="center"/>
      <protection hidden="1"/>
    </xf>
    <xf numFmtId="0" fontId="6" fillId="2" borderId="4" xfId="0" applyFont="1" applyFill="1" applyBorder="1" applyAlignment="1" applyProtection="1">
      <alignment horizontal="center"/>
      <protection hidden="1"/>
    </xf>
    <xf numFmtId="0" fontId="6" fillId="2" borderId="5" xfId="0" applyFont="1" applyFill="1" applyBorder="1" applyAlignment="1" applyProtection="1">
      <alignment horizontal="center"/>
      <protection hidden="1"/>
    </xf>
    <xf numFmtId="0" fontId="9" fillId="0" borderId="11" xfId="0" applyFont="1" applyBorder="1" applyAlignment="1" applyProtection="1">
      <alignment horizontal="center"/>
      <protection hidden="1"/>
    </xf>
    <xf numFmtId="0" fontId="6" fillId="0" borderId="0" xfId="0" applyFont="1" applyAlignment="1" applyProtection="1">
      <alignment horizontal="left"/>
      <protection locked="0"/>
    </xf>
    <xf numFmtId="0" fontId="9" fillId="0" borderId="1" xfId="0" applyFont="1" applyBorder="1" applyAlignment="1" applyProtection="1">
      <alignment horizontal="left"/>
      <protection hidden="1"/>
    </xf>
    <xf numFmtId="0" fontId="13" fillId="0" borderId="3" xfId="0" applyFont="1" applyBorder="1" applyAlignment="1" applyProtection="1">
      <alignment horizontal="center"/>
      <protection hidden="1"/>
    </xf>
    <xf numFmtId="0" fontId="13" fillId="0" borderId="4" xfId="0" applyFont="1" applyBorder="1" applyAlignment="1" applyProtection="1">
      <alignment horizontal="center"/>
      <protection hidden="1"/>
    </xf>
    <xf numFmtId="0" fontId="13" fillId="0" borderId="5" xfId="0" applyFont="1" applyBorder="1" applyAlignment="1" applyProtection="1">
      <alignment horizontal="center"/>
      <protection hidden="1"/>
    </xf>
    <xf numFmtId="1" fontId="6" fillId="0" borderId="11" xfId="0" applyNumberFormat="1" applyFont="1" applyBorder="1" applyAlignment="1" applyProtection="1">
      <alignment horizontal="center"/>
      <protection hidden="1"/>
    </xf>
    <xf numFmtId="14" fontId="6" fillId="0" borderId="11" xfId="0" applyNumberFormat="1" applyFont="1" applyBorder="1" applyAlignment="1" applyProtection="1">
      <alignment horizontal="center"/>
      <protection hidden="1"/>
    </xf>
    <xf numFmtId="0" fontId="6" fillId="0" borderId="0" xfId="0" applyFont="1" applyAlignment="1" applyProtection="1">
      <alignment horizontal="center" wrapText="1"/>
      <protection hidden="1"/>
    </xf>
    <xf numFmtId="14" fontId="6" fillId="0" borderId="33" xfId="0" applyNumberFormat="1" applyFont="1" applyBorder="1" applyAlignment="1" applyProtection="1">
      <alignment horizontal="center" wrapText="1"/>
      <protection hidden="1"/>
    </xf>
    <xf numFmtId="14" fontId="6" fillId="0" borderId="20" xfId="0" applyNumberFormat="1" applyFont="1" applyBorder="1" applyAlignment="1" applyProtection="1">
      <alignment horizontal="center" wrapText="1"/>
      <protection hidden="1"/>
    </xf>
    <xf numFmtId="14" fontId="6" fillId="0" borderId="13" xfId="0" applyNumberFormat="1" applyFont="1" applyBorder="1" applyAlignment="1" applyProtection="1">
      <alignment horizontal="center" wrapText="1"/>
      <protection hidden="1"/>
    </xf>
    <xf numFmtId="14" fontId="6" fillId="0" borderId="34" xfId="0" applyNumberFormat="1" applyFont="1" applyBorder="1" applyAlignment="1" applyProtection="1">
      <alignment horizontal="center" wrapText="1"/>
      <protection hidden="1"/>
    </xf>
    <xf numFmtId="14" fontId="6" fillId="0" borderId="22" xfId="0" applyNumberFormat="1" applyFont="1" applyBorder="1" applyAlignment="1" applyProtection="1">
      <alignment horizontal="center" wrapText="1"/>
      <protection hidden="1"/>
    </xf>
    <xf numFmtId="14" fontId="6" fillId="0" borderId="17" xfId="0" applyNumberFormat="1" applyFont="1" applyBorder="1" applyAlignment="1" applyProtection="1">
      <alignment horizontal="center" wrapText="1"/>
      <protection hidden="1"/>
    </xf>
    <xf numFmtId="0" fontId="6" fillId="2" borderId="36" xfId="0" applyFont="1" applyFill="1" applyBorder="1" applyAlignment="1" applyProtection="1">
      <alignment horizontal="center"/>
      <protection hidden="1"/>
    </xf>
    <xf numFmtId="0" fontId="6" fillId="2" borderId="26" xfId="0" applyFont="1" applyFill="1" applyBorder="1" applyAlignment="1" applyProtection="1">
      <alignment horizontal="center"/>
      <protection hidden="1"/>
    </xf>
    <xf numFmtId="14" fontId="6" fillId="3" borderId="33" xfId="0" applyNumberFormat="1" applyFont="1" applyFill="1" applyBorder="1" applyAlignment="1" applyProtection="1">
      <alignment horizontal="center" vertical="center" wrapText="1"/>
      <protection hidden="1"/>
    </xf>
    <xf numFmtId="14" fontId="6" fillId="3" borderId="20" xfId="0" applyNumberFormat="1" applyFont="1" applyFill="1" applyBorder="1" applyAlignment="1" applyProtection="1">
      <alignment horizontal="center" vertical="center" wrapText="1"/>
      <protection hidden="1"/>
    </xf>
    <xf numFmtId="14" fontId="6" fillId="3" borderId="13" xfId="0" applyNumberFormat="1" applyFont="1" applyFill="1" applyBorder="1" applyAlignment="1" applyProtection="1">
      <alignment horizontal="center" vertical="center" wrapText="1"/>
      <protection hidden="1"/>
    </xf>
    <xf numFmtId="0" fontId="11" fillId="0" borderId="0" xfId="3" applyFont="1" applyAlignment="1">
      <alignment horizontal="center" vertical="top" wrapText="1"/>
    </xf>
    <xf numFmtId="0" fontId="9" fillId="0" borderId="11" xfId="0" applyFont="1" applyBorder="1" applyAlignment="1" applyProtection="1">
      <protection locked="0"/>
    </xf>
  </cellXfs>
  <cellStyles count="6">
    <cellStyle name="Currency" xfId="1" builtinId="4"/>
    <cellStyle name="Hyperlink" xfId="4" builtinId="8"/>
    <cellStyle name="Normal" xfId="0" builtinId="0"/>
    <cellStyle name="Normal 2" xfId="2" xr:uid="{00000000-0005-0000-0000-000003000000}"/>
    <cellStyle name="Normal 2 2" xfId="3" xr:uid="{00000000-0005-0000-0000-000004000000}"/>
    <cellStyle name="Normal 3"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0</xdr:rowOff>
    </xdr:from>
    <xdr:to>
      <xdr:col>2</xdr:col>
      <xdr:colOff>466725</xdr:colOff>
      <xdr:row>5</xdr:row>
      <xdr:rowOff>85725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025" y="0"/>
          <a:ext cx="1809750" cy="10096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28576</xdr:rowOff>
    </xdr:from>
    <xdr:to>
      <xdr:col>2</xdr:col>
      <xdr:colOff>346074</xdr:colOff>
      <xdr:row>4</xdr:row>
      <xdr:rowOff>76200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925" y="28576"/>
          <a:ext cx="1631949" cy="97154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tudentExpReport@wpi.ed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6"/>
  <sheetViews>
    <sheetView workbookViewId="0">
      <selection sqref="A1:K2"/>
    </sheetView>
  </sheetViews>
  <sheetFormatPr defaultRowHeight="15"/>
  <cols>
    <col min="1" max="1" width="6.42578125" customWidth="1"/>
    <col min="3" max="3" width="12.140625" customWidth="1"/>
    <col min="11" max="11" width="27.42578125" customWidth="1"/>
  </cols>
  <sheetData>
    <row r="1" spans="1:11" ht="15" customHeight="1">
      <c r="A1" s="129" t="s">
        <v>0</v>
      </c>
      <c r="B1" s="129"/>
      <c r="C1" s="129"/>
      <c r="D1" s="129"/>
      <c r="E1" s="129"/>
      <c r="F1" s="129"/>
      <c r="G1" s="129"/>
      <c r="H1" s="129"/>
      <c r="I1" s="129"/>
      <c r="J1" s="129"/>
      <c r="K1" s="129"/>
    </row>
    <row r="2" spans="1:11" ht="15" customHeight="1">
      <c r="A2" s="129"/>
      <c r="B2" s="129"/>
      <c r="C2" s="129"/>
      <c r="D2" s="129"/>
      <c r="E2" s="129"/>
      <c r="F2" s="129"/>
      <c r="G2" s="129"/>
      <c r="H2" s="129"/>
      <c r="I2" s="129"/>
      <c r="J2" s="129"/>
      <c r="K2" s="129"/>
    </row>
    <row r="3" spans="1:11" ht="15" customHeight="1" thickBot="1">
      <c r="A3" s="34"/>
      <c r="B3" s="34"/>
      <c r="C3" s="34"/>
      <c r="D3" s="34"/>
      <c r="E3" s="34"/>
      <c r="F3" s="34"/>
      <c r="G3" s="34"/>
      <c r="H3" s="34"/>
      <c r="I3" s="34"/>
      <c r="J3" s="34"/>
      <c r="K3" s="34"/>
    </row>
    <row r="4" spans="1:11" ht="23.25">
      <c r="A4" s="130" t="s">
        <v>1</v>
      </c>
      <c r="B4" s="131"/>
      <c r="C4" s="131"/>
      <c r="D4" s="131"/>
      <c r="E4" s="131"/>
      <c r="F4" s="131"/>
      <c r="G4" s="131"/>
      <c r="H4" s="131"/>
      <c r="I4" s="131"/>
      <c r="J4" s="131"/>
      <c r="K4" s="132"/>
    </row>
    <row r="5" spans="1:11" ht="24" thickBot="1">
      <c r="A5" s="133" t="s">
        <v>2</v>
      </c>
      <c r="B5" s="134"/>
      <c r="C5" s="134"/>
      <c r="D5" s="134"/>
      <c r="E5" s="134"/>
      <c r="F5" s="134"/>
      <c r="G5" s="134"/>
      <c r="H5" s="134"/>
      <c r="I5" s="134"/>
      <c r="J5" s="134"/>
      <c r="K5" s="135"/>
    </row>
    <row r="7" spans="1:11" ht="18.75">
      <c r="A7" s="27">
        <v>1</v>
      </c>
      <c r="B7" s="136" t="s">
        <v>3</v>
      </c>
      <c r="C7" s="136"/>
      <c r="D7" s="136"/>
      <c r="E7" s="136"/>
    </row>
    <row r="8" spans="1:11" ht="18.75">
      <c r="A8" s="27"/>
      <c r="C8" s="137" t="s">
        <v>4</v>
      </c>
      <c r="D8" s="137"/>
      <c r="E8" s="137"/>
      <c r="F8" s="137"/>
      <c r="G8" s="137"/>
      <c r="H8" s="137"/>
    </row>
    <row r="9" spans="1:11" ht="18.75">
      <c r="A9" s="27"/>
      <c r="C9" s="138" t="s">
        <v>5</v>
      </c>
      <c r="D9" s="138"/>
      <c r="E9" s="138"/>
      <c r="F9" s="138"/>
      <c r="G9" s="138"/>
      <c r="H9" s="138"/>
      <c r="I9" s="138"/>
      <c r="J9" s="138"/>
      <c r="K9" s="138"/>
    </row>
    <row r="10" spans="1:11" ht="18.75">
      <c r="A10" s="27"/>
      <c r="C10" s="37"/>
      <c r="D10" s="37"/>
      <c r="E10" s="37"/>
      <c r="F10" s="37"/>
      <c r="G10" s="37"/>
      <c r="H10" s="37"/>
      <c r="I10" s="37"/>
      <c r="J10" s="37"/>
      <c r="K10" s="37"/>
    </row>
    <row r="11" spans="1:11" ht="18.75">
      <c r="A11" s="27"/>
      <c r="B11" s="139" t="s">
        <v>6</v>
      </c>
      <c r="C11" s="139"/>
      <c r="D11" s="139"/>
      <c r="E11" s="139"/>
      <c r="F11" s="139"/>
      <c r="G11" s="139"/>
      <c r="H11" s="139"/>
      <c r="I11" s="139"/>
      <c r="J11" s="139"/>
      <c r="K11" s="139"/>
    </row>
    <row r="12" spans="1:11" ht="18.75">
      <c r="A12" s="27"/>
      <c r="B12" s="139"/>
      <c r="C12" s="139"/>
      <c r="D12" s="139"/>
      <c r="E12" s="139"/>
      <c r="F12" s="139"/>
      <c r="G12" s="139"/>
      <c r="H12" s="139"/>
      <c r="I12" s="139"/>
      <c r="J12" s="139"/>
      <c r="K12" s="139"/>
    </row>
    <row r="13" spans="1:11" ht="18.75">
      <c r="A13" s="27"/>
      <c r="C13" s="31"/>
    </row>
    <row r="14" spans="1:11" ht="18.75">
      <c r="A14" s="27">
        <v>2</v>
      </c>
      <c r="B14" s="128" t="s">
        <v>7</v>
      </c>
      <c r="C14" s="128"/>
      <c r="D14" s="128"/>
      <c r="E14" s="128"/>
      <c r="F14" s="128"/>
      <c r="G14" s="128"/>
      <c r="H14" s="128"/>
      <c r="I14" s="128"/>
      <c r="J14" s="128"/>
      <c r="K14" s="128"/>
    </row>
    <row r="15" spans="1:11" ht="18.75">
      <c r="A15" s="27"/>
    </row>
    <row r="16" spans="1:11" ht="18.75">
      <c r="A16" s="27">
        <v>3</v>
      </c>
      <c r="B16" s="128" t="s">
        <v>8</v>
      </c>
      <c r="C16" s="128"/>
      <c r="D16" s="128"/>
      <c r="E16" s="128"/>
      <c r="F16" s="128"/>
      <c r="G16" s="128"/>
      <c r="H16" s="128"/>
      <c r="I16" s="128"/>
      <c r="J16" s="128"/>
      <c r="K16" s="128"/>
    </row>
    <row r="17" spans="1:11" ht="18.75">
      <c r="A17" s="27"/>
    </row>
    <row r="18" spans="1:11" ht="18.75">
      <c r="A18" s="27">
        <v>4</v>
      </c>
      <c r="B18" s="128" t="s">
        <v>9</v>
      </c>
      <c r="C18" s="128"/>
      <c r="D18" s="128"/>
      <c r="E18" s="128"/>
      <c r="F18" s="128"/>
      <c r="G18" s="128"/>
      <c r="H18" s="128"/>
      <c r="I18" s="128"/>
      <c r="J18" s="128"/>
      <c r="K18" s="128"/>
    </row>
    <row r="19" spans="1:11" ht="18.75">
      <c r="A19" s="27"/>
    </row>
    <row r="20" spans="1:11" ht="18.75">
      <c r="A20" s="27">
        <v>5</v>
      </c>
      <c r="B20" s="128" t="s">
        <v>10</v>
      </c>
      <c r="C20" s="128"/>
      <c r="D20" s="128"/>
      <c r="E20" s="128"/>
      <c r="F20" s="128"/>
      <c r="G20" s="128"/>
      <c r="H20" s="128"/>
      <c r="I20" s="128"/>
      <c r="J20" s="128"/>
      <c r="K20" s="128"/>
    </row>
    <row r="21" spans="1:11" ht="18.75">
      <c r="A21" s="27"/>
      <c r="C21" s="128" t="s">
        <v>11</v>
      </c>
      <c r="D21" s="128"/>
      <c r="E21" s="128"/>
      <c r="F21" s="128"/>
      <c r="G21" s="128"/>
      <c r="H21" s="128"/>
      <c r="I21" s="128"/>
    </row>
    <row r="22" spans="1:11" ht="18.75">
      <c r="A22" s="27"/>
      <c r="C22" s="128" t="s">
        <v>12</v>
      </c>
      <c r="D22" s="128"/>
      <c r="E22" s="128"/>
      <c r="F22" s="128"/>
      <c r="G22" s="128"/>
      <c r="H22" s="128"/>
      <c r="I22" s="128"/>
    </row>
    <row r="23" spans="1:11" ht="18.75">
      <c r="A23" s="27"/>
      <c r="C23" s="128" t="s">
        <v>13</v>
      </c>
      <c r="D23" s="128"/>
      <c r="E23" s="128"/>
      <c r="F23" s="128"/>
      <c r="G23" s="128"/>
      <c r="H23" s="128"/>
      <c r="I23" s="128"/>
    </row>
    <row r="24" spans="1:11" ht="18.75">
      <c r="A24" s="27"/>
      <c r="C24" s="128" t="s">
        <v>14</v>
      </c>
      <c r="D24" s="128"/>
      <c r="E24" s="128"/>
      <c r="F24" s="128"/>
      <c r="G24" s="128"/>
      <c r="H24" s="128"/>
      <c r="I24" s="128"/>
    </row>
    <row r="25" spans="1:11" ht="18.75">
      <c r="A25" s="27"/>
      <c r="C25" s="128" t="s">
        <v>15</v>
      </c>
      <c r="D25" s="128"/>
      <c r="E25" s="128"/>
      <c r="F25" s="128"/>
      <c r="G25" s="128"/>
      <c r="H25" s="128"/>
      <c r="I25" s="128"/>
      <c r="J25" s="128"/>
      <c r="K25" s="128"/>
    </row>
    <row r="26" spans="1:11" ht="18.75">
      <c r="A26" s="27"/>
    </row>
    <row r="27" spans="1:11" ht="18.75">
      <c r="A27" s="27">
        <v>6</v>
      </c>
      <c r="B27" s="128" t="s">
        <v>16</v>
      </c>
      <c r="C27" s="128"/>
      <c r="D27" s="128"/>
      <c r="E27" s="128"/>
      <c r="F27" s="128"/>
      <c r="G27" s="128"/>
      <c r="H27" s="128"/>
      <c r="I27" s="128"/>
      <c r="J27" s="128"/>
      <c r="K27" s="128"/>
    </row>
    <row r="29" spans="1:11" ht="18.75">
      <c r="C29" s="128" t="s">
        <v>10</v>
      </c>
      <c r="D29" s="128"/>
      <c r="E29" s="128"/>
      <c r="F29" s="128"/>
      <c r="G29" s="128"/>
      <c r="H29" s="128"/>
      <c r="I29" s="128"/>
      <c r="J29" s="128"/>
    </row>
    <row r="30" spans="1:11" ht="18.75">
      <c r="D30" s="128" t="s">
        <v>11</v>
      </c>
      <c r="E30" s="128"/>
      <c r="F30" s="128"/>
      <c r="G30" s="128"/>
      <c r="H30" s="128"/>
      <c r="I30" s="128"/>
      <c r="J30" s="128"/>
    </row>
    <row r="31" spans="1:11" ht="18.75">
      <c r="A31" s="27"/>
      <c r="D31" s="128" t="s">
        <v>12</v>
      </c>
      <c r="E31" s="128"/>
      <c r="F31" s="128"/>
      <c r="G31" s="128"/>
      <c r="H31" s="128"/>
      <c r="I31" s="128"/>
      <c r="J31" s="128"/>
    </row>
    <row r="32" spans="1:11" ht="18.75">
      <c r="A32" s="27"/>
      <c r="D32" s="128" t="s">
        <v>13</v>
      </c>
      <c r="E32" s="128"/>
      <c r="F32" s="128"/>
      <c r="G32" s="128"/>
      <c r="H32" s="128"/>
      <c r="I32" s="128"/>
      <c r="J32" s="128"/>
    </row>
    <row r="33" spans="1:12" ht="18.75">
      <c r="A33" s="27"/>
      <c r="D33" s="128" t="s">
        <v>14</v>
      </c>
      <c r="E33" s="128"/>
      <c r="F33" s="128"/>
      <c r="G33" s="128"/>
      <c r="H33" s="128"/>
      <c r="I33" s="128"/>
      <c r="J33" s="128"/>
    </row>
    <row r="34" spans="1:12" ht="18.75">
      <c r="A34" s="27"/>
    </row>
    <row r="35" spans="1:12" ht="18.75">
      <c r="A35" s="27">
        <v>7</v>
      </c>
      <c r="B35" s="128" t="s">
        <v>17</v>
      </c>
      <c r="C35" s="128"/>
      <c r="D35" s="128"/>
      <c r="E35" s="128"/>
      <c r="F35" s="128"/>
      <c r="G35" s="128"/>
      <c r="H35" s="128"/>
      <c r="I35" s="128"/>
      <c r="J35" s="128"/>
      <c r="K35" s="128"/>
    </row>
    <row r="36" spans="1:12" ht="18.75">
      <c r="A36" s="27"/>
    </row>
    <row r="37" spans="1:12" ht="18.75">
      <c r="A37" s="27">
        <v>8</v>
      </c>
      <c r="B37" s="128" t="s">
        <v>18</v>
      </c>
      <c r="C37" s="128"/>
      <c r="D37" s="128"/>
      <c r="E37" s="128"/>
      <c r="F37" s="128"/>
      <c r="G37" s="128"/>
      <c r="H37" s="128"/>
      <c r="I37" s="128"/>
      <c r="J37" s="128"/>
      <c r="K37" s="128"/>
    </row>
    <row r="38" spans="1:12" ht="18.75">
      <c r="A38" s="27"/>
      <c r="B38" s="27"/>
    </row>
    <row r="39" spans="1:12" ht="18.75">
      <c r="A39" s="27">
        <v>9</v>
      </c>
      <c r="B39" s="128" t="s">
        <v>19</v>
      </c>
      <c r="C39" s="128"/>
      <c r="D39" s="128"/>
      <c r="E39" s="128"/>
      <c r="F39" s="128"/>
      <c r="G39" s="128"/>
      <c r="H39" s="128"/>
      <c r="I39" s="128"/>
      <c r="J39" s="128"/>
      <c r="K39" s="128"/>
    </row>
    <row r="40" spans="1:12" ht="18.75">
      <c r="B40" s="27"/>
    </row>
    <row r="41" spans="1:12" ht="18.75">
      <c r="A41" s="27">
        <v>10</v>
      </c>
      <c r="B41" s="128" t="s">
        <v>20</v>
      </c>
      <c r="C41" s="128"/>
      <c r="D41" s="128"/>
      <c r="E41" s="128"/>
      <c r="F41" s="128"/>
      <c r="G41" s="128"/>
      <c r="H41" s="128"/>
      <c r="I41" s="128"/>
      <c r="J41" s="128"/>
      <c r="K41" s="128"/>
    </row>
    <row r="42" spans="1:12" ht="18.75">
      <c r="A42" s="27"/>
      <c r="B42" s="27"/>
    </row>
    <row r="43" spans="1:12" ht="21">
      <c r="A43" s="27">
        <v>11</v>
      </c>
      <c r="B43" s="38" t="s">
        <v>21</v>
      </c>
      <c r="C43" s="38"/>
      <c r="D43" s="38"/>
      <c r="E43" s="38"/>
      <c r="F43" s="38"/>
      <c r="G43" s="39"/>
      <c r="H43" s="140" t="s">
        <v>22</v>
      </c>
      <c r="I43" s="141"/>
      <c r="J43" s="141"/>
      <c r="K43" s="141"/>
    </row>
    <row r="45" spans="1:12" ht="18.75">
      <c r="A45" s="27">
        <v>12</v>
      </c>
      <c r="B45" s="128" t="s">
        <v>23</v>
      </c>
      <c r="C45" s="128"/>
      <c r="D45" s="128"/>
      <c r="E45" s="128"/>
      <c r="F45" s="128"/>
      <c r="G45" s="128"/>
      <c r="H45" s="128"/>
      <c r="I45" s="128"/>
      <c r="J45" s="128"/>
      <c r="K45" s="128"/>
      <c r="L45" s="128"/>
    </row>
    <row r="46" spans="1:12" ht="18.75">
      <c r="C46" s="136" t="s">
        <v>24</v>
      </c>
      <c r="D46" s="136"/>
      <c r="E46" s="136"/>
      <c r="F46" s="136"/>
      <c r="G46" s="136"/>
      <c r="H46" s="136"/>
      <c r="I46" s="136"/>
      <c r="J46" s="136"/>
      <c r="K46" s="136"/>
    </row>
  </sheetData>
  <mergeCells count="29">
    <mergeCell ref="B39:K39"/>
    <mergeCell ref="B41:K41"/>
    <mergeCell ref="B45:L45"/>
    <mergeCell ref="C46:K46"/>
    <mergeCell ref="H43:K43"/>
    <mergeCell ref="B37:K37"/>
    <mergeCell ref="C22:I22"/>
    <mergeCell ref="C23:I23"/>
    <mergeCell ref="C24:I24"/>
    <mergeCell ref="C25:K25"/>
    <mergeCell ref="B27:K27"/>
    <mergeCell ref="C29:J29"/>
    <mergeCell ref="D30:J30"/>
    <mergeCell ref="D31:J31"/>
    <mergeCell ref="D32:J32"/>
    <mergeCell ref="D33:J33"/>
    <mergeCell ref="B35:K35"/>
    <mergeCell ref="C21:I21"/>
    <mergeCell ref="A1:K2"/>
    <mergeCell ref="A4:K4"/>
    <mergeCell ref="A5:K5"/>
    <mergeCell ref="B7:E7"/>
    <mergeCell ref="C8:H8"/>
    <mergeCell ref="C9:K9"/>
    <mergeCell ref="B11:K12"/>
    <mergeCell ref="B14:K14"/>
    <mergeCell ref="B16:K16"/>
    <mergeCell ref="B18:K18"/>
    <mergeCell ref="B20:K20"/>
  </mergeCells>
  <hyperlinks>
    <hyperlink ref="H43" r:id="rId1" xr:uid="{00000000-0004-0000-0000-000000000000}"/>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46"/>
  <sheetViews>
    <sheetView showGridLines="0" tabSelected="1" topLeftCell="G26" zoomScale="115" zoomScaleNormal="115" workbookViewId="0">
      <selection activeCell="P36" sqref="P36"/>
    </sheetView>
  </sheetViews>
  <sheetFormatPr defaultColWidth="9.140625" defaultRowHeight="12.75"/>
  <cols>
    <col min="1" max="1" width="12.140625" style="1" customWidth="1"/>
    <col min="2" max="2" width="11" style="1" customWidth="1"/>
    <col min="3" max="3" width="7.5703125" style="1" customWidth="1"/>
    <col min="4" max="4" width="7.85546875" style="1" customWidth="1"/>
    <col min="5" max="5" width="1.42578125" style="1" customWidth="1"/>
    <col min="6" max="6" width="11.28515625" style="1" customWidth="1"/>
    <col min="7" max="7" width="33.42578125" style="1" customWidth="1"/>
    <col min="8" max="8" width="13.85546875" style="1" customWidth="1"/>
    <col min="9" max="15" width="12.7109375" style="1" customWidth="1"/>
    <col min="16" max="16384" width="9.140625" style="1"/>
  </cols>
  <sheetData>
    <row r="1" spans="1:15" ht="12.75" customHeight="1">
      <c r="F1" s="201" t="s">
        <v>25</v>
      </c>
      <c r="G1" s="202"/>
      <c r="H1" s="202"/>
      <c r="I1" s="202"/>
      <c r="J1" s="202"/>
      <c r="K1" s="202"/>
      <c r="L1" s="202"/>
      <c r="M1" s="202"/>
      <c r="N1" s="203"/>
    </row>
    <row r="2" spans="1:15" ht="21.75" customHeight="1">
      <c r="F2" s="204"/>
      <c r="G2" s="205"/>
      <c r="H2" s="205"/>
      <c r="I2" s="205"/>
      <c r="J2" s="205"/>
      <c r="K2" s="205"/>
      <c r="L2" s="205"/>
      <c r="M2" s="205"/>
      <c r="N2" s="206"/>
    </row>
    <row r="3" spans="1:15" ht="12.75" customHeight="1">
      <c r="F3" s="207" t="s">
        <v>26</v>
      </c>
      <c r="G3" s="208"/>
      <c r="H3" s="208"/>
      <c r="I3" s="208"/>
      <c r="J3" s="208"/>
      <c r="K3" s="208"/>
      <c r="L3" s="208"/>
      <c r="M3" s="208"/>
      <c r="N3" s="209"/>
    </row>
    <row r="4" spans="1:15" ht="12.75" customHeight="1">
      <c r="D4" s="6"/>
      <c r="E4" s="6"/>
      <c r="F4" s="6"/>
      <c r="G4" s="6"/>
      <c r="H4" s="6"/>
      <c r="I4" s="6"/>
      <c r="J4" s="6"/>
      <c r="K4" s="6"/>
    </row>
    <row r="6" spans="1:15" ht="18" customHeight="1" thickBot="1">
      <c r="A6" s="160" t="s">
        <v>27</v>
      </c>
      <c r="B6" s="160"/>
      <c r="C6" s="160"/>
      <c r="D6" s="250"/>
      <c r="E6" s="250"/>
      <c r="F6" s="250"/>
      <c r="G6" s="250"/>
      <c r="H6" s="250"/>
      <c r="J6" s="115" t="s">
        <v>28</v>
      </c>
      <c r="K6" s="210"/>
      <c r="L6" s="210"/>
    </row>
    <row r="7" spans="1:15" ht="22.5" customHeight="1" thickBot="1">
      <c r="A7" s="159" t="s">
        <v>29</v>
      </c>
      <c r="B7" s="159"/>
      <c r="C7" s="159"/>
      <c r="D7" s="250"/>
      <c r="E7" s="250"/>
      <c r="F7" s="250"/>
      <c r="G7" s="250"/>
      <c r="H7" s="250"/>
      <c r="I7" s="5"/>
      <c r="J7" s="114"/>
      <c r="K7" s="173" t="s">
        <v>30</v>
      </c>
      <c r="L7" s="173"/>
    </row>
    <row r="8" spans="1:15" ht="25.5" customHeight="1" thickBot="1">
      <c r="A8" s="174" t="s">
        <v>31</v>
      </c>
      <c r="B8" s="174"/>
      <c r="C8" s="174"/>
      <c r="D8" s="250"/>
      <c r="E8" s="250"/>
      <c r="F8" s="250"/>
      <c r="G8" s="250"/>
      <c r="H8" s="250"/>
      <c r="J8" s="32" t="s">
        <v>32</v>
      </c>
      <c r="K8" s="211"/>
      <c r="L8" s="211"/>
    </row>
    <row r="9" spans="1:15" ht="21" customHeight="1">
      <c r="A9" s="191" t="s">
        <v>33</v>
      </c>
      <c r="B9" s="191"/>
      <c r="C9" s="191"/>
      <c r="D9" s="104"/>
      <c r="E9" s="43"/>
      <c r="F9" s="192" t="s">
        <v>34</v>
      </c>
      <c r="G9" s="192"/>
      <c r="H9" s="192"/>
      <c r="J9" s="114"/>
      <c r="K9" s="173" t="s">
        <v>30</v>
      </c>
      <c r="L9" s="173"/>
    </row>
    <row r="10" spans="1:15" ht="7.5" customHeight="1" thickBot="1">
      <c r="A10" s="81"/>
      <c r="B10" s="81"/>
      <c r="C10" s="81"/>
      <c r="D10" s="105"/>
      <c r="E10" s="43"/>
      <c r="F10" s="107"/>
      <c r="G10" s="107"/>
      <c r="H10" s="107"/>
      <c r="J10" s="44"/>
      <c r="K10" s="44"/>
      <c r="L10" s="45"/>
    </row>
    <row r="11" spans="1:15" ht="18" customHeight="1" thickBot="1">
      <c r="A11" s="197" t="s">
        <v>35</v>
      </c>
      <c r="B11" s="197"/>
      <c r="C11" s="81"/>
      <c r="D11" s="106"/>
      <c r="E11" s="43"/>
      <c r="F11" s="162" t="s">
        <v>36</v>
      </c>
      <c r="G11" s="163"/>
      <c r="H11" s="164"/>
      <c r="J11" s="44"/>
      <c r="K11" s="44"/>
      <c r="L11" s="45"/>
    </row>
    <row r="12" spans="1:15" ht="7.5" customHeight="1">
      <c r="A12" s="82"/>
      <c r="B12" s="82"/>
      <c r="C12" s="82"/>
      <c r="F12" s="165"/>
      <c r="G12" s="166"/>
      <c r="H12" s="167"/>
    </row>
    <row r="13" spans="1:15" ht="34.5" customHeight="1" thickBot="1">
      <c r="A13" s="178" t="s">
        <v>37</v>
      </c>
      <c r="B13" s="178"/>
      <c r="C13" s="178"/>
      <c r="D13" s="161"/>
      <c r="E13" s="161"/>
      <c r="F13" s="161"/>
      <c r="G13" s="161"/>
      <c r="H13" s="8"/>
      <c r="J13" s="80" t="s">
        <v>38</v>
      </c>
      <c r="K13" s="215" t="e">
        <f>VLOOKUP(D13,'Cost Center'!A4:F225,2)</f>
        <v>#N/A</v>
      </c>
      <c r="L13" s="215"/>
      <c r="M13" s="215"/>
      <c r="N13" s="215"/>
    </row>
    <row r="14" spans="1:15" ht="30" customHeight="1" thickBot="1">
      <c r="A14" s="193" t="s">
        <v>39</v>
      </c>
      <c r="B14" s="193"/>
      <c r="C14" s="193"/>
      <c r="D14" s="161"/>
      <c r="E14" s="161"/>
      <c r="F14" s="161"/>
      <c r="G14" s="161"/>
      <c r="H14" s="161"/>
    </row>
    <row r="15" spans="1:15" ht="18" customHeight="1">
      <c r="A15" s="102"/>
      <c r="B15" s="102"/>
      <c r="C15" s="102"/>
      <c r="D15" s="103"/>
      <c r="E15" s="103"/>
      <c r="F15" s="103"/>
      <c r="G15" s="103"/>
      <c r="H15" s="103"/>
      <c r="J15" s="216" t="s">
        <v>40</v>
      </c>
      <c r="K15" s="217"/>
      <c r="L15" s="217"/>
      <c r="M15" s="217"/>
      <c r="N15" s="217"/>
      <c r="O15" s="218"/>
    </row>
    <row r="16" spans="1:15" ht="9.75" customHeight="1" thickBot="1">
      <c r="J16" s="219"/>
      <c r="K16" s="220"/>
      <c r="L16" s="220"/>
      <c r="M16" s="220"/>
      <c r="N16" s="220"/>
      <c r="O16" s="221"/>
    </row>
    <row r="17" spans="1:15" ht="18" customHeight="1">
      <c r="A17" s="40"/>
      <c r="B17" s="170" t="s">
        <v>41</v>
      </c>
      <c r="C17" s="171"/>
      <c r="D17" s="171"/>
      <c r="E17" s="171"/>
      <c r="F17" s="172"/>
      <c r="G17" s="73" t="s">
        <v>42</v>
      </c>
      <c r="H17" s="213" t="s">
        <v>14</v>
      </c>
      <c r="I17" s="213" t="s">
        <v>38</v>
      </c>
      <c r="J17" s="222" t="s">
        <v>43</v>
      </c>
      <c r="K17" s="222" t="s">
        <v>44</v>
      </c>
      <c r="L17" s="222" t="s">
        <v>45</v>
      </c>
      <c r="M17" s="213" t="s">
        <v>46</v>
      </c>
      <c r="N17" s="222" t="s">
        <v>47</v>
      </c>
      <c r="O17" s="224" t="s">
        <v>48</v>
      </c>
    </row>
    <row r="18" spans="1:15" ht="15.75">
      <c r="A18" s="42" t="s">
        <v>11</v>
      </c>
      <c r="B18" s="198" t="s">
        <v>12</v>
      </c>
      <c r="C18" s="199"/>
      <c r="D18" s="199"/>
      <c r="E18" s="199"/>
      <c r="F18" s="200"/>
      <c r="G18" s="28" t="s">
        <v>49</v>
      </c>
      <c r="H18" s="214"/>
      <c r="I18" s="214"/>
      <c r="J18" s="223"/>
      <c r="K18" s="223"/>
      <c r="L18" s="223"/>
      <c r="M18" s="214"/>
      <c r="N18" s="223"/>
      <c r="O18" s="225"/>
    </row>
    <row r="19" spans="1:15" ht="19.5" customHeight="1">
      <c r="A19" s="23"/>
      <c r="B19" s="168"/>
      <c r="C19" s="169"/>
      <c r="D19" s="169"/>
      <c r="E19" s="169"/>
      <c r="F19" s="169"/>
      <c r="G19" s="24"/>
      <c r="H19" s="25"/>
      <c r="I19" s="26" t="str">
        <f t="shared" ref="I19:I29" si="0">IF(H19, LEFT($K$13,7),"")</f>
        <v/>
      </c>
      <c r="J19" s="121"/>
      <c r="K19" s="121"/>
      <c r="L19" s="89"/>
      <c r="M19" s="90"/>
      <c r="N19" s="89"/>
      <c r="O19" s="91"/>
    </row>
    <row r="20" spans="1:15" ht="19.5" customHeight="1">
      <c r="A20" s="20"/>
      <c r="B20" s="145"/>
      <c r="C20" s="146"/>
      <c r="D20" s="146"/>
      <c r="E20" s="146"/>
      <c r="F20" s="146"/>
      <c r="G20" s="24"/>
      <c r="H20" s="14"/>
      <c r="I20" s="26" t="str">
        <f t="shared" si="0"/>
        <v/>
      </c>
      <c r="J20" s="121"/>
      <c r="K20" s="121"/>
      <c r="L20" s="92"/>
      <c r="M20" s="93"/>
      <c r="N20" s="92"/>
      <c r="O20" s="94"/>
    </row>
    <row r="21" spans="1:15" ht="19.5" customHeight="1">
      <c r="A21" s="20"/>
      <c r="B21" s="145"/>
      <c r="C21" s="146"/>
      <c r="D21" s="146"/>
      <c r="E21" s="146"/>
      <c r="F21" s="146"/>
      <c r="G21" s="24"/>
      <c r="H21" s="14"/>
      <c r="I21" s="26" t="str">
        <f t="shared" si="0"/>
        <v/>
      </c>
      <c r="J21" s="121"/>
      <c r="K21" s="121"/>
      <c r="L21" s="92"/>
      <c r="M21" s="93"/>
      <c r="N21" s="92"/>
      <c r="O21" s="94"/>
    </row>
    <row r="22" spans="1:15" ht="19.5" customHeight="1">
      <c r="A22" s="20"/>
      <c r="B22" s="145"/>
      <c r="C22" s="146"/>
      <c r="D22" s="146"/>
      <c r="E22" s="146"/>
      <c r="F22" s="146"/>
      <c r="G22" s="24"/>
      <c r="H22" s="14"/>
      <c r="I22" s="26" t="str">
        <f t="shared" si="0"/>
        <v/>
      </c>
      <c r="J22" s="121"/>
      <c r="K22" s="121"/>
      <c r="L22" s="92"/>
      <c r="M22" s="93"/>
      <c r="N22" s="92"/>
      <c r="O22" s="94"/>
    </row>
    <row r="23" spans="1:15" ht="19.5" customHeight="1">
      <c r="A23" s="20"/>
      <c r="B23" s="145"/>
      <c r="C23" s="146"/>
      <c r="D23" s="146"/>
      <c r="E23" s="146"/>
      <c r="F23" s="146"/>
      <c r="G23" s="24"/>
      <c r="H23" s="14"/>
      <c r="I23" s="26" t="str">
        <f t="shared" si="0"/>
        <v/>
      </c>
      <c r="J23" s="121"/>
      <c r="K23" s="121"/>
      <c r="L23" s="92"/>
      <c r="M23" s="93"/>
      <c r="N23" s="92"/>
      <c r="O23" s="94"/>
    </row>
    <row r="24" spans="1:15" ht="19.5" customHeight="1">
      <c r="A24" s="20"/>
      <c r="B24" s="145"/>
      <c r="C24" s="146"/>
      <c r="D24" s="146"/>
      <c r="E24" s="146"/>
      <c r="F24" s="146"/>
      <c r="G24" s="24"/>
      <c r="H24" s="14"/>
      <c r="I24" s="26" t="str">
        <f t="shared" si="0"/>
        <v/>
      </c>
      <c r="J24" s="121"/>
      <c r="K24" s="121"/>
      <c r="L24" s="92"/>
      <c r="M24" s="93"/>
      <c r="N24" s="92"/>
      <c r="O24" s="94"/>
    </row>
    <row r="25" spans="1:15" ht="19.5" customHeight="1">
      <c r="A25" s="20"/>
      <c r="B25" s="145"/>
      <c r="C25" s="146"/>
      <c r="D25" s="146"/>
      <c r="E25" s="146"/>
      <c r="F25" s="146"/>
      <c r="G25" s="24"/>
      <c r="H25" s="14"/>
      <c r="I25" s="26" t="str">
        <f t="shared" si="0"/>
        <v/>
      </c>
      <c r="J25" s="121"/>
      <c r="K25" s="121"/>
      <c r="L25" s="92"/>
      <c r="M25" s="93"/>
      <c r="N25" s="92"/>
      <c r="O25" s="94"/>
    </row>
    <row r="26" spans="1:15" ht="19.5" customHeight="1">
      <c r="A26" s="20"/>
      <c r="B26" s="145"/>
      <c r="C26" s="146"/>
      <c r="D26" s="146"/>
      <c r="E26" s="146"/>
      <c r="F26" s="146"/>
      <c r="G26" s="24"/>
      <c r="H26" s="14"/>
      <c r="I26" s="26" t="str">
        <f t="shared" si="0"/>
        <v/>
      </c>
      <c r="J26" s="121"/>
      <c r="K26" s="121"/>
      <c r="L26" s="92"/>
      <c r="M26" s="93"/>
      <c r="N26" s="92"/>
      <c r="O26" s="94"/>
    </row>
    <row r="27" spans="1:15" ht="19.5" customHeight="1">
      <c r="A27" s="20"/>
      <c r="B27" s="145"/>
      <c r="C27" s="146"/>
      <c r="D27" s="146"/>
      <c r="E27" s="146"/>
      <c r="F27" s="146"/>
      <c r="G27" s="24"/>
      <c r="H27" s="14"/>
      <c r="I27" s="26" t="str">
        <f t="shared" si="0"/>
        <v/>
      </c>
      <c r="J27" s="121"/>
      <c r="K27" s="121"/>
      <c r="L27" s="92"/>
      <c r="M27" s="93"/>
      <c r="N27" s="92"/>
      <c r="O27" s="94"/>
    </row>
    <row r="28" spans="1:15" ht="19.5" customHeight="1">
      <c r="A28" s="20"/>
      <c r="B28" s="145"/>
      <c r="C28" s="146"/>
      <c r="D28" s="146"/>
      <c r="E28" s="146"/>
      <c r="F28" s="146"/>
      <c r="G28" s="24"/>
      <c r="H28" s="14"/>
      <c r="I28" s="26" t="str">
        <f t="shared" si="0"/>
        <v/>
      </c>
      <c r="J28" s="121"/>
      <c r="K28" s="121"/>
      <c r="L28" s="92"/>
      <c r="M28" s="93"/>
      <c r="N28" s="92"/>
      <c r="O28" s="94"/>
    </row>
    <row r="29" spans="1:15" ht="19.5" customHeight="1">
      <c r="A29" s="20"/>
      <c r="B29" s="145"/>
      <c r="C29" s="146"/>
      <c r="D29" s="146"/>
      <c r="E29" s="146"/>
      <c r="F29" s="146"/>
      <c r="G29" s="24"/>
      <c r="H29" s="14"/>
      <c r="I29" s="26" t="str">
        <f t="shared" si="0"/>
        <v/>
      </c>
      <c r="J29" s="121"/>
      <c r="K29" s="121"/>
      <c r="L29" s="92"/>
      <c r="M29" s="93"/>
      <c r="N29" s="92"/>
      <c r="O29" s="94"/>
    </row>
    <row r="30" spans="1:15" ht="15" customHeight="1">
      <c r="A30" s="33" t="s">
        <v>11</v>
      </c>
      <c r="B30" s="188" t="s">
        <v>50</v>
      </c>
      <c r="C30" s="189"/>
      <c r="D30" s="189"/>
      <c r="E30" s="189"/>
      <c r="F30" s="189"/>
      <c r="G30" s="190"/>
      <c r="H30" s="46"/>
      <c r="I30" s="47"/>
      <c r="J30" s="48"/>
      <c r="K30" s="48"/>
      <c r="L30" s="95"/>
      <c r="M30" s="96"/>
      <c r="N30" s="95"/>
      <c r="O30" s="97"/>
    </row>
    <row r="31" spans="1:15" ht="19.5" customHeight="1">
      <c r="A31" s="20"/>
      <c r="B31" s="29" t="s">
        <v>51</v>
      </c>
      <c r="C31" s="35"/>
      <c r="D31" s="51" t="s">
        <v>52</v>
      </c>
      <c r="E31" s="52"/>
      <c r="F31" s="53">
        <v>0.65500000000000003</v>
      </c>
      <c r="G31" s="54" t="str">
        <f>IF(C31&gt;0,"Travel Expense","")</f>
        <v/>
      </c>
      <c r="H31" s="55">
        <f>+C31*F31</f>
        <v>0</v>
      </c>
      <c r="I31" s="26" t="str">
        <f>IF(H31, LEFT($K$13,7),"")</f>
        <v/>
      </c>
      <c r="J31" s="121"/>
      <c r="K31" s="121"/>
      <c r="L31" s="92"/>
      <c r="M31" s="93"/>
      <c r="N31" s="92"/>
      <c r="O31" s="94"/>
    </row>
    <row r="32" spans="1:15" ht="19.5" customHeight="1" thickBot="1">
      <c r="A32" s="21"/>
      <c r="B32" s="29" t="s">
        <v>51</v>
      </c>
      <c r="C32" s="30"/>
      <c r="D32" s="56" t="s">
        <v>52</v>
      </c>
      <c r="E32" s="57"/>
      <c r="F32" s="58">
        <v>0.65500000000000003</v>
      </c>
      <c r="G32" s="59" t="str">
        <f>IF(C32&gt;0,"Travel Expense","")</f>
        <v/>
      </c>
      <c r="H32" s="60">
        <f>+C32*F32</f>
        <v>0</v>
      </c>
      <c r="I32" s="22" t="str">
        <f>IF(H32, LEFT($K$13,7),"")</f>
        <v/>
      </c>
      <c r="J32" s="122"/>
      <c r="K32" s="122"/>
      <c r="L32" s="98"/>
      <c r="M32" s="99"/>
      <c r="N32" s="98"/>
      <c r="O32" s="100"/>
    </row>
    <row r="33" spans="1:15" ht="19.5" customHeight="1" thickBot="1">
      <c r="A33" s="179" t="s">
        <v>53</v>
      </c>
      <c r="B33" s="180"/>
      <c r="C33" s="180"/>
      <c r="D33" s="180"/>
      <c r="E33" s="180"/>
      <c r="F33" s="181"/>
      <c r="G33" s="74" t="s">
        <v>54</v>
      </c>
      <c r="H33" s="75">
        <f>SUM(H19:H32)</f>
        <v>0</v>
      </c>
      <c r="I33" s="147" t="s">
        <v>55</v>
      </c>
      <c r="J33" s="148"/>
      <c r="K33" s="148"/>
      <c r="L33" s="149"/>
      <c r="N33" s="212" t="s">
        <v>56</v>
      </c>
      <c r="O33" s="212"/>
    </row>
    <row r="34" spans="1:15" ht="19.5" customHeight="1">
      <c r="A34" s="182"/>
      <c r="B34" s="183"/>
      <c r="C34" s="183"/>
      <c r="D34" s="183"/>
      <c r="E34" s="183"/>
      <c r="F34" s="184"/>
      <c r="G34" s="76" t="s">
        <v>57</v>
      </c>
      <c r="H34" s="77" t="str">
        <f>IF('Continuation Sheet'!H35&gt;0,'Continuation Sheet'!H35," ")</f>
        <v xml:space="preserve"> </v>
      </c>
      <c r="I34" s="150" t="s">
        <v>58</v>
      </c>
      <c r="J34" s="151"/>
      <c r="K34" s="151"/>
      <c r="L34" s="152"/>
    </row>
    <row r="35" spans="1:15" ht="19.5" customHeight="1" thickBot="1">
      <c r="A35" s="185"/>
      <c r="B35" s="186"/>
      <c r="C35" s="186"/>
      <c r="D35" s="186"/>
      <c r="E35" s="186"/>
      <c r="F35" s="187"/>
      <c r="G35" s="78" t="s">
        <v>59</v>
      </c>
      <c r="H35" s="79">
        <f>SUM(H33:H34)</f>
        <v>0</v>
      </c>
      <c r="I35" s="153"/>
      <c r="J35" s="154"/>
      <c r="K35" s="154"/>
      <c r="L35" s="155"/>
    </row>
    <row r="36" spans="1:15" ht="19.5" customHeight="1" thickBot="1">
      <c r="A36" s="112"/>
      <c r="B36" s="108"/>
      <c r="C36" s="108"/>
      <c r="D36" s="108"/>
      <c r="E36" s="108"/>
      <c r="F36" s="108"/>
      <c r="G36" s="109"/>
      <c r="H36" s="110"/>
      <c r="I36" s="111"/>
      <c r="J36" s="111"/>
      <c r="K36" s="111"/>
      <c r="L36" s="113"/>
    </row>
    <row r="37" spans="1:15" ht="19.5" customHeight="1" thickBot="1">
      <c r="A37" s="194" t="s">
        <v>60</v>
      </c>
      <c r="B37" s="195"/>
      <c r="C37" s="195"/>
      <c r="D37" s="195"/>
      <c r="E37" s="195"/>
      <c r="F37" s="195"/>
      <c r="G37" s="195"/>
      <c r="H37" s="195"/>
      <c r="I37" s="195"/>
      <c r="J37" s="195"/>
      <c r="K37" s="195"/>
      <c r="L37" s="196"/>
    </row>
    <row r="38" spans="1:15" ht="18.75" customHeight="1">
      <c r="A38" s="175" t="s">
        <v>61</v>
      </c>
      <c r="B38" s="176"/>
      <c r="C38" s="176"/>
      <c r="D38" s="176"/>
      <c r="E38" s="176"/>
      <c r="F38" s="176"/>
      <c r="G38" s="176"/>
      <c r="H38" s="176"/>
      <c r="I38" s="176"/>
      <c r="J38" s="176"/>
      <c r="K38" s="176"/>
      <c r="L38" s="177"/>
    </row>
    <row r="39" spans="1:15" ht="18.75" customHeight="1" thickBot="1">
      <c r="A39" s="156" t="s">
        <v>62</v>
      </c>
      <c r="B39" s="157"/>
      <c r="C39" s="157"/>
      <c r="D39" s="157"/>
      <c r="E39" s="157"/>
      <c r="F39" s="157"/>
      <c r="G39" s="157"/>
      <c r="H39" s="157"/>
      <c r="I39" s="157"/>
      <c r="J39" s="157"/>
      <c r="K39" s="157"/>
      <c r="L39" s="158"/>
    </row>
    <row r="40" spans="1:15" ht="34.5" customHeight="1">
      <c r="A40" s="3"/>
      <c r="B40" s="2"/>
      <c r="C40" s="2"/>
      <c r="D40" s="2"/>
      <c r="E40" s="2"/>
      <c r="G40" s="2"/>
    </row>
    <row r="41" spans="1:15" ht="19.5" customHeight="1">
      <c r="A41" s="4" t="s">
        <v>63</v>
      </c>
      <c r="B41" s="4"/>
      <c r="C41" s="5"/>
      <c r="D41" s="5"/>
      <c r="E41" s="9"/>
      <c r="F41" s="5"/>
      <c r="G41" s="4" t="s">
        <v>64</v>
      </c>
      <c r="M41" s="19"/>
      <c r="N41" s="19"/>
      <c r="O41" s="19"/>
    </row>
    <row r="42" spans="1:15" ht="29.25" customHeight="1">
      <c r="A42" s="10"/>
      <c r="B42" s="11"/>
      <c r="C42" s="10"/>
      <c r="D42" s="10"/>
      <c r="E42" s="12"/>
      <c r="F42" s="5"/>
      <c r="G42" s="10"/>
      <c r="I42" s="144"/>
      <c r="J42" s="144"/>
      <c r="K42" s="144"/>
      <c r="L42" s="144"/>
      <c r="M42" s="5"/>
      <c r="N42" s="5"/>
      <c r="O42" s="13"/>
    </row>
    <row r="43" spans="1:15" ht="18" customHeight="1">
      <c r="A43" s="143" t="s">
        <v>65</v>
      </c>
      <c r="B43" s="143"/>
      <c r="C43" s="143"/>
      <c r="D43" s="143"/>
      <c r="E43" s="13"/>
      <c r="F43" s="5"/>
      <c r="G43" s="4" t="s">
        <v>64</v>
      </c>
      <c r="I43" s="88" t="s">
        <v>66</v>
      </c>
      <c r="J43" s="88"/>
      <c r="K43" s="88"/>
      <c r="L43" s="120"/>
      <c r="M43" s="4"/>
      <c r="N43" s="5"/>
      <c r="O43" s="5"/>
    </row>
    <row r="44" spans="1:15" ht="18" customHeight="1">
      <c r="A44" s="4"/>
      <c r="B44" s="4"/>
      <c r="C44" s="4"/>
      <c r="D44" s="4"/>
      <c r="E44" s="13"/>
      <c r="F44" s="5"/>
      <c r="G44" s="4"/>
      <c r="I44" s="5"/>
      <c r="J44" s="5"/>
      <c r="K44" s="5"/>
      <c r="L44" s="4"/>
      <c r="M44" s="4"/>
      <c r="N44" s="5"/>
      <c r="O44" s="5"/>
    </row>
    <row r="45" spans="1:15" ht="15.75">
      <c r="A45" s="143" t="s">
        <v>67</v>
      </c>
      <c r="B45" s="143"/>
      <c r="C45" s="143"/>
      <c r="D45" s="143"/>
      <c r="E45" s="13"/>
      <c r="F45" s="5"/>
      <c r="G45" s="120" t="s">
        <v>64</v>
      </c>
      <c r="I45" s="88" t="s">
        <v>68</v>
      </c>
      <c r="J45" s="88"/>
      <c r="K45" s="88"/>
      <c r="L45" s="120"/>
    </row>
    <row r="46" spans="1:15" ht="15.75" customHeight="1">
      <c r="A46" s="142"/>
      <c r="B46" s="142"/>
      <c r="C46" s="142"/>
      <c r="D46" s="142"/>
      <c r="E46" s="142"/>
      <c r="F46" s="142"/>
      <c r="G46" s="142"/>
      <c r="H46" s="142"/>
      <c r="K46" s="123" t="s">
        <v>69</v>
      </c>
      <c r="L46" s="119"/>
    </row>
  </sheetData>
  <sheetProtection selectLockedCells="1"/>
  <mergeCells count="55">
    <mergeCell ref="N33:O33"/>
    <mergeCell ref="I17:I18"/>
    <mergeCell ref="H17:H18"/>
    <mergeCell ref="K13:N13"/>
    <mergeCell ref="J15:O16"/>
    <mergeCell ref="J17:J18"/>
    <mergeCell ref="K17:K18"/>
    <mergeCell ref="L17:L18"/>
    <mergeCell ref="M17:M18"/>
    <mergeCell ref="N17:N18"/>
    <mergeCell ref="O17:O18"/>
    <mergeCell ref="F1:N2"/>
    <mergeCell ref="F3:N3"/>
    <mergeCell ref="K6:L6"/>
    <mergeCell ref="K8:L8"/>
    <mergeCell ref="K7:L7"/>
    <mergeCell ref="B19:F19"/>
    <mergeCell ref="B17:F17"/>
    <mergeCell ref="K9:L9"/>
    <mergeCell ref="A8:C8"/>
    <mergeCell ref="A38:L38"/>
    <mergeCell ref="A13:C13"/>
    <mergeCell ref="B29:F29"/>
    <mergeCell ref="A33:F35"/>
    <mergeCell ref="B30:G30"/>
    <mergeCell ref="A9:C9"/>
    <mergeCell ref="F9:H9"/>
    <mergeCell ref="A14:C14"/>
    <mergeCell ref="A37:L37"/>
    <mergeCell ref="A11:B11"/>
    <mergeCell ref="B28:F28"/>
    <mergeCell ref="B18:F18"/>
    <mergeCell ref="A7:C7"/>
    <mergeCell ref="A6:C6"/>
    <mergeCell ref="D13:G13"/>
    <mergeCell ref="D6:H6"/>
    <mergeCell ref="D14:H14"/>
    <mergeCell ref="D7:H7"/>
    <mergeCell ref="D8:H8"/>
    <mergeCell ref="F11:H12"/>
    <mergeCell ref="A46:H46"/>
    <mergeCell ref="A43:D43"/>
    <mergeCell ref="I42:L42"/>
    <mergeCell ref="B20:F20"/>
    <mergeCell ref="B21:F21"/>
    <mergeCell ref="B22:F22"/>
    <mergeCell ref="B23:F23"/>
    <mergeCell ref="I33:L33"/>
    <mergeCell ref="I34:L35"/>
    <mergeCell ref="A39:L39"/>
    <mergeCell ref="B26:F26"/>
    <mergeCell ref="B27:F27"/>
    <mergeCell ref="B24:F24"/>
    <mergeCell ref="B25:F25"/>
    <mergeCell ref="A45:D45"/>
  </mergeCells>
  <dataValidations xWindow="657" yWindow="557" count="1">
    <dataValidation allowBlank="1" showErrorMessage="1" sqref="G31:G32" xr:uid="{00000000-0002-0000-0100-000000000000}"/>
  </dataValidations>
  <printOptions horizontalCentered="1" verticalCentered="1"/>
  <pageMargins left="0.2" right="0.2" top="0.5" bottom="0.5" header="0.3" footer="0.3"/>
  <pageSetup scale="65" orientation="landscape" r:id="rId1"/>
  <drawing r:id="rId2"/>
  <extLst>
    <ext xmlns:x14="http://schemas.microsoft.com/office/spreadsheetml/2009/9/main" uri="{CCE6A557-97BC-4b89-ADB6-D9C93CAAB3DF}">
      <x14:dataValidations xmlns:xm="http://schemas.microsoft.com/office/excel/2006/main" xWindow="657" yWindow="557" count="2">
        <x14:dataValidation type="list" allowBlank="1" showInputMessage="1" showErrorMessage="1" promptTitle="Instructions" prompt="To select a Spend Category - click on the down arrow which appears on the right side of the cell.  Use the scroll bar on the right to locate correct spend category which matches line item and click on it to select." xr:uid="{00000000-0002-0000-0100-000001000000}">
          <x14:formula1>
            <xm:f>'Data Audit - Spend Categories'!$A$2:$A$13</xm:f>
          </x14:formula1>
          <xm:sqref>G19:G29</xm:sqref>
        </x14:dataValidation>
        <x14:dataValidation type="list" allowBlank="1" showInputMessage="1" showErrorMessage="1" promptTitle="Instruction" prompt="To select Department to charge expense to - click on the down arrow appearing on the right side of the cell.  Use the scroll bar on the right side to locate department name.  Click on the name of the department to select it." xr:uid="{00000000-0002-0000-0100-000002000000}">
          <x14:formula1>
            <xm:f>'Cost Center'!$A$2:$A$225</xm:f>
          </x14:formula1>
          <xm:sqref>D13:G13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41"/>
  <sheetViews>
    <sheetView showGridLines="0" topLeftCell="A4" zoomScaleNormal="100" workbookViewId="0">
      <selection activeCell="A17" sqref="A17"/>
    </sheetView>
  </sheetViews>
  <sheetFormatPr defaultColWidth="9.140625" defaultRowHeight="12.75"/>
  <cols>
    <col min="1" max="1" width="12.42578125" style="1" customWidth="1"/>
    <col min="2" max="2" width="9.28515625" style="1" customWidth="1"/>
    <col min="3" max="3" width="10.42578125" style="1" customWidth="1"/>
    <col min="4" max="4" width="9.28515625" style="1" customWidth="1"/>
    <col min="5" max="5" width="2.5703125" style="1" customWidth="1"/>
    <col min="6" max="6" width="12.42578125" style="1" customWidth="1"/>
    <col min="7" max="7" width="33.42578125" style="1" customWidth="1"/>
    <col min="8" max="8" width="13.42578125" style="1" customWidth="1"/>
    <col min="9" max="15" width="12.7109375" style="1" customWidth="1"/>
    <col min="16" max="16384" width="9.140625" style="1"/>
  </cols>
  <sheetData>
    <row r="1" spans="1:15" ht="12.75" customHeight="1">
      <c r="D1" s="201" t="s">
        <v>25</v>
      </c>
      <c r="E1" s="202"/>
      <c r="F1" s="202"/>
      <c r="G1" s="202"/>
      <c r="H1" s="202"/>
      <c r="I1" s="202"/>
      <c r="J1" s="202"/>
      <c r="K1" s="202"/>
      <c r="L1" s="202"/>
      <c r="M1" s="203"/>
    </row>
    <row r="2" spans="1:15" ht="21.75" customHeight="1">
      <c r="D2" s="204"/>
      <c r="E2" s="205"/>
      <c r="F2" s="205"/>
      <c r="G2" s="205"/>
      <c r="H2" s="205"/>
      <c r="I2" s="205"/>
      <c r="J2" s="205"/>
      <c r="K2" s="205"/>
      <c r="L2" s="205"/>
      <c r="M2" s="206"/>
    </row>
    <row r="3" spans="1:15" ht="25.5" customHeight="1">
      <c r="D3" s="232" t="s">
        <v>70</v>
      </c>
      <c r="E3" s="233"/>
      <c r="F3" s="233"/>
      <c r="G3" s="233"/>
      <c r="H3" s="233"/>
      <c r="I3" s="233"/>
      <c r="J3" s="233"/>
      <c r="K3" s="233"/>
      <c r="L3" s="233"/>
      <c r="M3" s="234"/>
    </row>
    <row r="4" spans="1:15" ht="12.75" customHeight="1">
      <c r="D4" s="207" t="s">
        <v>71</v>
      </c>
      <c r="E4" s="208"/>
      <c r="F4" s="208"/>
      <c r="G4" s="208"/>
      <c r="H4" s="208"/>
      <c r="I4" s="208"/>
      <c r="J4" s="208"/>
      <c r="K4" s="208"/>
      <c r="L4" s="208"/>
      <c r="M4" s="209"/>
    </row>
    <row r="5" spans="1:15">
      <c r="D5" s="83"/>
      <c r="E5" s="83"/>
      <c r="F5" s="83"/>
      <c r="G5" s="83"/>
      <c r="H5" s="83"/>
      <c r="I5" s="83"/>
      <c r="J5" s="83"/>
      <c r="K5" s="83"/>
    </row>
    <row r="6" spans="1:15" ht="18" customHeight="1" thickBot="1">
      <c r="A6" s="230" t="s">
        <v>27</v>
      </c>
      <c r="B6" s="230"/>
      <c r="C6" s="5"/>
      <c r="D6" s="231">
        <f>+'Expense Report'!D6:H6</f>
        <v>0</v>
      </c>
      <c r="E6" s="231"/>
      <c r="F6" s="231"/>
      <c r="G6" s="231"/>
      <c r="H6" s="231"/>
      <c r="I6" s="83"/>
      <c r="J6" s="80" t="s">
        <v>28</v>
      </c>
      <c r="K6" s="235">
        <f>+'Expense Report'!K6:L6</f>
        <v>0</v>
      </c>
      <c r="L6" s="235"/>
      <c r="M6" s="117"/>
    </row>
    <row r="7" spans="1:15" ht="18" customHeight="1">
      <c r="A7" s="7"/>
      <c r="B7" s="7"/>
      <c r="C7" s="5"/>
      <c r="D7" s="109"/>
      <c r="E7" s="109"/>
      <c r="F7" s="109"/>
      <c r="G7" s="109"/>
      <c r="H7" s="109"/>
      <c r="I7" s="80"/>
      <c r="J7" s="116"/>
      <c r="K7" s="116"/>
      <c r="L7" s="83"/>
      <c r="M7" s="83"/>
    </row>
    <row r="8" spans="1:15" ht="18" customHeight="1" thickBot="1">
      <c r="A8" s="7"/>
      <c r="B8" s="8"/>
      <c r="C8" s="5"/>
      <c r="D8" s="83"/>
      <c r="E8" s="83"/>
      <c r="F8" s="83"/>
      <c r="G8" s="83"/>
      <c r="H8" s="83"/>
      <c r="I8" s="83"/>
      <c r="J8" s="80" t="s">
        <v>72</v>
      </c>
      <c r="K8" s="236">
        <f>+'Expense Report'!K8:L8</f>
        <v>0</v>
      </c>
      <c r="L8" s="236"/>
      <c r="M8" s="83"/>
    </row>
    <row r="9" spans="1:15" ht="18" customHeight="1">
      <c r="A9" s="7"/>
      <c r="B9" s="8"/>
      <c r="C9" s="5"/>
      <c r="D9" s="83"/>
      <c r="E9" s="83"/>
      <c r="F9" s="83"/>
      <c r="G9" s="83"/>
      <c r="H9" s="83"/>
      <c r="I9" s="83"/>
      <c r="J9" s="84"/>
      <c r="K9" s="237" t="e">
        <f>+'Expense Report'!K13:N13</f>
        <v>#N/A</v>
      </c>
      <c r="L9" s="237"/>
      <c r="M9" s="237"/>
      <c r="N9" s="237"/>
      <c r="O9" s="237"/>
    </row>
    <row r="10" spans="1:15" ht="18" customHeight="1" thickBot="1">
      <c r="A10" s="230" t="s">
        <v>73</v>
      </c>
      <c r="B10" s="230"/>
      <c r="C10" s="5"/>
      <c r="D10" s="229">
        <f>+'Expense Report'!D13:G13</f>
        <v>0</v>
      </c>
      <c r="E10" s="229"/>
      <c r="F10" s="229"/>
      <c r="G10" s="229"/>
      <c r="H10" s="85"/>
      <c r="I10" s="83"/>
      <c r="J10" s="80" t="s">
        <v>38</v>
      </c>
      <c r="K10" s="215"/>
      <c r="L10" s="215"/>
      <c r="M10" s="215"/>
      <c r="N10" s="215"/>
      <c r="O10" s="215"/>
    </row>
    <row r="11" spans="1:15" ht="30" customHeight="1" thickBot="1">
      <c r="A11" s="230" t="s">
        <v>39</v>
      </c>
      <c r="B11" s="230"/>
      <c r="C11" s="230"/>
      <c r="D11" s="229">
        <f>+'Expense Report'!D14:H14</f>
        <v>0</v>
      </c>
      <c r="E11" s="229"/>
      <c r="F11" s="229"/>
      <c r="G11" s="229"/>
      <c r="H11" s="229"/>
      <c r="I11" s="83"/>
      <c r="J11" s="83"/>
      <c r="K11" s="83"/>
      <c r="L11" s="83"/>
      <c r="M11" s="83"/>
    </row>
    <row r="12" spans="1:15" ht="18" customHeight="1">
      <c r="A12" s="7"/>
      <c r="B12" s="7"/>
      <c r="C12" s="7"/>
      <c r="D12" s="101"/>
      <c r="E12" s="101"/>
      <c r="F12" s="101"/>
      <c r="G12" s="101"/>
      <c r="H12" s="101"/>
      <c r="I12" s="83"/>
      <c r="J12" s="83"/>
      <c r="K12" s="83"/>
    </row>
    <row r="13" spans="1:15" ht="16.5" customHeight="1">
      <c r="A13" s="7"/>
      <c r="B13" s="7"/>
      <c r="C13" s="7"/>
      <c r="D13" s="101"/>
      <c r="E13" s="101"/>
      <c r="F13" s="101"/>
      <c r="G13" s="101"/>
      <c r="H13" s="101"/>
      <c r="I13" s="83"/>
      <c r="J13" s="216" t="s">
        <v>40</v>
      </c>
      <c r="K13" s="217"/>
      <c r="L13" s="217"/>
      <c r="M13" s="217"/>
      <c r="N13" s="217"/>
      <c r="O13" s="218"/>
    </row>
    <row r="14" spans="1:15" ht="9.75" customHeight="1" thickBot="1">
      <c r="J14" s="219"/>
      <c r="K14" s="220"/>
      <c r="L14" s="220"/>
      <c r="M14" s="220"/>
      <c r="N14" s="220"/>
      <c r="O14" s="221"/>
    </row>
    <row r="15" spans="1:15" ht="20.25" customHeight="1">
      <c r="A15" s="40"/>
      <c r="B15" s="170" t="s">
        <v>41</v>
      </c>
      <c r="C15" s="171"/>
      <c r="D15" s="171"/>
      <c r="E15" s="171"/>
      <c r="F15" s="172"/>
      <c r="G15" s="73" t="s">
        <v>42</v>
      </c>
      <c r="H15" s="41"/>
      <c r="I15" s="41"/>
      <c r="J15" s="222" t="s">
        <v>43</v>
      </c>
      <c r="K15" s="222" t="s">
        <v>44</v>
      </c>
      <c r="L15" s="222" t="s">
        <v>45</v>
      </c>
      <c r="M15" s="213" t="s">
        <v>46</v>
      </c>
      <c r="N15" s="222" t="s">
        <v>47</v>
      </c>
      <c r="O15" s="224" t="s">
        <v>48</v>
      </c>
    </row>
    <row r="16" spans="1:15" ht="24.75" customHeight="1">
      <c r="A16" s="42" t="s">
        <v>11</v>
      </c>
      <c r="B16" s="198" t="s">
        <v>12</v>
      </c>
      <c r="C16" s="199"/>
      <c r="D16" s="199"/>
      <c r="E16" s="199"/>
      <c r="F16" s="200"/>
      <c r="G16" s="28" t="s">
        <v>49</v>
      </c>
      <c r="H16" s="28" t="s">
        <v>14</v>
      </c>
      <c r="I16" s="28" t="s">
        <v>38</v>
      </c>
      <c r="J16" s="223"/>
      <c r="K16" s="223"/>
      <c r="L16" s="223"/>
      <c r="M16" s="214"/>
      <c r="N16" s="223"/>
      <c r="O16" s="225"/>
    </row>
    <row r="17" spans="1:15" ht="15.75">
      <c r="A17" s="23"/>
      <c r="B17" s="168"/>
      <c r="C17" s="169"/>
      <c r="D17" s="169"/>
      <c r="E17" s="169"/>
      <c r="F17" s="169"/>
      <c r="G17" s="24"/>
      <c r="H17" s="25"/>
      <c r="I17" s="26" t="str">
        <f>IF(H17, LEFT($K$9,7),"")</f>
        <v/>
      </c>
      <c r="J17" s="121"/>
      <c r="K17" s="89"/>
      <c r="L17" s="90"/>
      <c r="M17" s="89"/>
      <c r="N17" s="92"/>
      <c r="O17" s="94"/>
    </row>
    <row r="18" spans="1:15" ht="15.75">
      <c r="A18" s="20"/>
      <c r="B18" s="145"/>
      <c r="C18" s="146"/>
      <c r="D18" s="146"/>
      <c r="E18" s="146"/>
      <c r="F18" s="146"/>
      <c r="G18" s="24"/>
      <c r="H18" s="14"/>
      <c r="I18" s="26" t="str">
        <f t="shared" ref="I18:I33" si="0">IF(H18, LEFT($K$9,7),"")</f>
        <v/>
      </c>
      <c r="J18" s="121"/>
      <c r="K18" s="92"/>
      <c r="L18" s="93"/>
      <c r="M18" s="92"/>
      <c r="N18" s="92"/>
      <c r="O18" s="94"/>
    </row>
    <row r="19" spans="1:15" ht="15.75">
      <c r="A19" s="20"/>
      <c r="B19" s="145"/>
      <c r="C19" s="146"/>
      <c r="D19" s="146"/>
      <c r="E19" s="146"/>
      <c r="F19" s="146"/>
      <c r="G19" s="24"/>
      <c r="H19" s="14"/>
      <c r="I19" s="26" t="str">
        <f t="shared" si="0"/>
        <v/>
      </c>
      <c r="J19" s="121"/>
      <c r="K19" s="92"/>
      <c r="L19" s="93"/>
      <c r="M19" s="92"/>
      <c r="N19" s="92"/>
      <c r="O19" s="94"/>
    </row>
    <row r="20" spans="1:15" ht="15.75">
      <c r="A20" s="20"/>
      <c r="B20" s="145"/>
      <c r="C20" s="146"/>
      <c r="D20" s="146"/>
      <c r="E20" s="146"/>
      <c r="F20" s="146"/>
      <c r="G20" s="24"/>
      <c r="H20" s="14"/>
      <c r="I20" s="26" t="str">
        <f t="shared" si="0"/>
        <v/>
      </c>
      <c r="J20" s="121"/>
      <c r="K20" s="92"/>
      <c r="L20" s="93"/>
      <c r="M20" s="92"/>
      <c r="N20" s="92"/>
      <c r="O20" s="94"/>
    </row>
    <row r="21" spans="1:15" ht="15.75">
      <c r="A21" s="20"/>
      <c r="B21" s="145"/>
      <c r="C21" s="146"/>
      <c r="D21" s="146"/>
      <c r="E21" s="146"/>
      <c r="F21" s="146"/>
      <c r="G21" s="24"/>
      <c r="H21" s="14"/>
      <c r="I21" s="26" t="str">
        <f t="shared" si="0"/>
        <v/>
      </c>
      <c r="J21" s="121"/>
      <c r="K21" s="92"/>
      <c r="L21" s="93"/>
      <c r="M21" s="92"/>
      <c r="N21" s="92"/>
      <c r="O21" s="94"/>
    </row>
    <row r="22" spans="1:15" ht="15.75">
      <c r="A22" s="20"/>
      <c r="B22" s="145"/>
      <c r="C22" s="146"/>
      <c r="D22" s="146"/>
      <c r="E22" s="146"/>
      <c r="F22" s="146"/>
      <c r="G22" s="24"/>
      <c r="H22" s="14"/>
      <c r="I22" s="26" t="str">
        <f t="shared" si="0"/>
        <v/>
      </c>
      <c r="J22" s="121"/>
      <c r="K22" s="92"/>
      <c r="L22" s="93"/>
      <c r="M22" s="92"/>
      <c r="N22" s="92"/>
      <c r="O22" s="94"/>
    </row>
    <row r="23" spans="1:15" ht="15.75">
      <c r="A23" s="20"/>
      <c r="B23" s="145"/>
      <c r="C23" s="146"/>
      <c r="D23" s="146"/>
      <c r="E23" s="146"/>
      <c r="F23" s="146"/>
      <c r="G23" s="24"/>
      <c r="H23" s="14"/>
      <c r="I23" s="26" t="str">
        <f t="shared" si="0"/>
        <v/>
      </c>
      <c r="J23" s="121"/>
      <c r="K23" s="92"/>
      <c r="L23" s="93"/>
      <c r="M23" s="92"/>
      <c r="N23" s="92"/>
      <c r="O23" s="94"/>
    </row>
    <row r="24" spans="1:15" ht="15.75">
      <c r="A24" s="20"/>
      <c r="B24" s="145"/>
      <c r="C24" s="146"/>
      <c r="D24" s="146"/>
      <c r="E24" s="146"/>
      <c r="F24" s="146"/>
      <c r="G24" s="24"/>
      <c r="H24" s="14"/>
      <c r="I24" s="26" t="str">
        <f t="shared" si="0"/>
        <v/>
      </c>
      <c r="J24" s="121"/>
      <c r="K24" s="92"/>
      <c r="L24" s="93"/>
      <c r="M24" s="92"/>
      <c r="N24" s="92"/>
      <c r="O24" s="94"/>
    </row>
    <row r="25" spans="1:15" ht="15.75">
      <c r="A25" s="20"/>
      <c r="B25" s="145"/>
      <c r="C25" s="146"/>
      <c r="D25" s="146"/>
      <c r="E25" s="146"/>
      <c r="F25" s="146"/>
      <c r="G25" s="24"/>
      <c r="H25" s="14"/>
      <c r="I25" s="26" t="str">
        <f t="shared" si="0"/>
        <v/>
      </c>
      <c r="J25" s="121"/>
      <c r="K25" s="92"/>
      <c r="L25" s="93"/>
      <c r="M25" s="92"/>
      <c r="N25" s="92"/>
      <c r="O25" s="94"/>
    </row>
    <row r="26" spans="1:15" ht="15.75">
      <c r="A26" s="20"/>
      <c r="B26" s="145"/>
      <c r="C26" s="146"/>
      <c r="D26" s="146"/>
      <c r="E26" s="146"/>
      <c r="F26" s="146"/>
      <c r="G26" s="24"/>
      <c r="H26" s="14"/>
      <c r="I26" s="26" t="str">
        <f t="shared" si="0"/>
        <v/>
      </c>
      <c r="J26" s="121"/>
      <c r="K26" s="92"/>
      <c r="L26" s="93"/>
      <c r="M26" s="92"/>
      <c r="N26" s="92"/>
      <c r="O26" s="94"/>
    </row>
    <row r="27" spans="1:15" ht="15.75">
      <c r="A27" s="20"/>
      <c r="B27" s="145"/>
      <c r="C27" s="146"/>
      <c r="D27" s="146"/>
      <c r="E27" s="146"/>
      <c r="F27" s="146"/>
      <c r="G27" s="24"/>
      <c r="H27" s="14"/>
      <c r="I27" s="26" t="str">
        <f t="shared" si="0"/>
        <v/>
      </c>
      <c r="J27" s="121"/>
      <c r="K27" s="92"/>
      <c r="L27" s="93"/>
      <c r="M27" s="92"/>
      <c r="N27" s="92"/>
      <c r="O27" s="94"/>
    </row>
    <row r="28" spans="1:15" ht="15.75">
      <c r="A28" s="20"/>
      <c r="B28" s="145"/>
      <c r="C28" s="146"/>
      <c r="D28" s="146"/>
      <c r="E28" s="146"/>
      <c r="F28" s="146"/>
      <c r="G28" s="24"/>
      <c r="H28" s="14"/>
      <c r="I28" s="26" t="str">
        <f t="shared" si="0"/>
        <v/>
      </c>
      <c r="J28" s="121"/>
      <c r="K28" s="92"/>
      <c r="L28" s="93"/>
      <c r="M28" s="92"/>
      <c r="N28" s="92"/>
      <c r="O28" s="94"/>
    </row>
    <row r="29" spans="1:15" ht="15.75">
      <c r="A29" s="20"/>
      <c r="B29" s="145"/>
      <c r="C29" s="146"/>
      <c r="D29" s="146"/>
      <c r="E29" s="146"/>
      <c r="F29" s="146"/>
      <c r="G29" s="24"/>
      <c r="H29" s="14"/>
      <c r="I29" s="26" t="str">
        <f t="shared" si="0"/>
        <v/>
      </c>
      <c r="J29" s="121"/>
      <c r="K29" s="92"/>
      <c r="L29" s="93"/>
      <c r="M29" s="92"/>
      <c r="N29" s="92"/>
      <c r="O29" s="94"/>
    </row>
    <row r="30" spans="1:15" ht="15.75">
      <c r="A30" s="20"/>
      <c r="B30" s="145"/>
      <c r="C30" s="146"/>
      <c r="D30" s="146"/>
      <c r="E30" s="146"/>
      <c r="F30" s="146"/>
      <c r="G30" s="24"/>
      <c r="H30" s="14"/>
      <c r="I30" s="26" t="str">
        <f t="shared" si="0"/>
        <v/>
      </c>
      <c r="J30" s="121"/>
      <c r="K30" s="92"/>
      <c r="L30" s="93"/>
      <c r="M30" s="92"/>
      <c r="N30" s="92"/>
      <c r="O30" s="94"/>
    </row>
    <row r="31" spans="1:15" ht="15.75">
      <c r="A31" s="49" t="s">
        <v>11</v>
      </c>
      <c r="B31" s="226" t="s">
        <v>50</v>
      </c>
      <c r="C31" s="227"/>
      <c r="D31" s="227"/>
      <c r="E31" s="227"/>
      <c r="F31" s="227"/>
      <c r="G31" s="228"/>
      <c r="H31" s="50"/>
      <c r="I31" s="47"/>
      <c r="J31" s="48"/>
      <c r="K31" s="95"/>
      <c r="L31" s="96"/>
      <c r="M31" s="95"/>
      <c r="N31" s="95"/>
      <c r="O31" s="97"/>
    </row>
    <row r="32" spans="1:15" ht="15.75">
      <c r="A32" s="20"/>
      <c r="B32" s="61" t="s">
        <v>51</v>
      </c>
      <c r="C32" s="35"/>
      <c r="D32" s="51" t="s">
        <v>52</v>
      </c>
      <c r="E32" s="52"/>
      <c r="F32" s="53">
        <v>0.57999999999999996</v>
      </c>
      <c r="G32" s="54" t="str">
        <f>IF(C32&gt;0,"Travel Expense","")</f>
        <v/>
      </c>
      <c r="H32" s="55">
        <f>+C32*F32</f>
        <v>0</v>
      </c>
      <c r="I32" s="26" t="str">
        <f t="shared" si="0"/>
        <v/>
      </c>
      <c r="J32" s="121"/>
      <c r="K32" s="92"/>
      <c r="L32" s="93"/>
      <c r="M32" s="92"/>
      <c r="N32" s="92"/>
      <c r="O32" s="94"/>
    </row>
    <row r="33" spans="1:15" ht="16.5" thickBot="1">
      <c r="A33" s="21"/>
      <c r="B33" s="61" t="s">
        <v>51</v>
      </c>
      <c r="C33" s="30"/>
      <c r="D33" s="56" t="s">
        <v>52</v>
      </c>
      <c r="E33" s="57"/>
      <c r="F33" s="58">
        <v>0.57999999999999996</v>
      </c>
      <c r="G33" s="59" t="str">
        <f>IF(C33&gt;0,"Travel Expense","")</f>
        <v/>
      </c>
      <c r="H33" s="60">
        <f>+C33*F33</f>
        <v>0</v>
      </c>
      <c r="I33" s="22" t="str">
        <f t="shared" si="0"/>
        <v/>
      </c>
      <c r="J33" s="122"/>
      <c r="K33" s="98"/>
      <c r="L33" s="99"/>
      <c r="M33" s="98"/>
      <c r="N33" s="98"/>
      <c r="O33" s="100"/>
    </row>
    <row r="34" spans="1:15" ht="15.75">
      <c r="A34" s="179" t="s">
        <v>53</v>
      </c>
      <c r="B34" s="180"/>
      <c r="C34" s="180"/>
      <c r="D34" s="180"/>
      <c r="E34" s="180"/>
      <c r="F34" s="181"/>
      <c r="G34" s="244" t="s">
        <v>74</v>
      </c>
      <c r="H34" s="86"/>
      <c r="I34" s="62"/>
      <c r="J34" s="63"/>
      <c r="K34" s="64"/>
    </row>
    <row r="35" spans="1:15" ht="16.5" thickBot="1">
      <c r="A35" s="185"/>
      <c r="B35" s="186"/>
      <c r="C35" s="186"/>
      <c r="D35" s="186"/>
      <c r="E35" s="186"/>
      <c r="F35" s="187"/>
      <c r="G35" s="245"/>
      <c r="H35" s="87">
        <f>SUM(H17:H34)</f>
        <v>0</v>
      </c>
      <c r="I35" s="65"/>
      <c r="J35" s="66"/>
      <c r="K35" s="67"/>
    </row>
    <row r="36" spans="1:15" ht="16.5" thickBot="1">
      <c r="A36" s="72"/>
      <c r="B36" s="36"/>
      <c r="C36" s="36"/>
      <c r="D36" s="36"/>
      <c r="E36" s="36"/>
      <c r="F36" s="36"/>
      <c r="G36" s="69"/>
      <c r="H36" s="70"/>
      <c r="I36" s="68"/>
      <c r="J36" s="68"/>
      <c r="K36" s="71"/>
    </row>
    <row r="37" spans="1:15" ht="16.5" thickBot="1">
      <c r="A37" s="246" t="s">
        <v>60</v>
      </c>
      <c r="B37" s="247"/>
      <c r="C37" s="247"/>
      <c r="D37" s="247"/>
      <c r="E37" s="247"/>
      <c r="F37" s="247"/>
      <c r="G37" s="247"/>
      <c r="H37" s="247"/>
      <c r="I37" s="247"/>
      <c r="J37" s="247"/>
      <c r="K37" s="248"/>
    </row>
    <row r="38" spans="1:15" ht="15.75">
      <c r="A38" s="238" t="s">
        <v>61</v>
      </c>
      <c r="B38" s="239"/>
      <c r="C38" s="239"/>
      <c r="D38" s="239"/>
      <c r="E38" s="239"/>
      <c r="F38" s="239"/>
      <c r="G38" s="239"/>
      <c r="H38" s="239"/>
      <c r="I38" s="239"/>
      <c r="J38" s="239"/>
      <c r="K38" s="240"/>
    </row>
    <row r="39" spans="1:15" ht="16.5" thickBot="1">
      <c r="A39" s="241" t="s">
        <v>62</v>
      </c>
      <c r="B39" s="242"/>
      <c r="C39" s="242"/>
      <c r="D39" s="242"/>
      <c r="E39" s="242"/>
      <c r="F39" s="242"/>
      <c r="G39" s="242"/>
      <c r="H39" s="242"/>
      <c r="I39" s="242"/>
      <c r="J39" s="242"/>
      <c r="K39" s="243"/>
    </row>
    <row r="41" spans="1:15" ht="15.75">
      <c r="N41" s="124" t="str">
        <f>+'Expense Report'!K46</f>
        <v>Updated 3/13/19</v>
      </c>
      <c r="O41" s="19"/>
    </row>
  </sheetData>
  <sheetProtection selectLockedCells="1"/>
  <mergeCells count="41">
    <mergeCell ref="A38:K38"/>
    <mergeCell ref="A39:K39"/>
    <mergeCell ref="G34:G35"/>
    <mergeCell ref="B20:F20"/>
    <mergeCell ref="B29:F29"/>
    <mergeCell ref="B23:F23"/>
    <mergeCell ref="B21:F21"/>
    <mergeCell ref="B22:F22"/>
    <mergeCell ref="B26:F26"/>
    <mergeCell ref="B27:F27"/>
    <mergeCell ref="B28:F28"/>
    <mergeCell ref="A34:F35"/>
    <mergeCell ref="A37:K37"/>
    <mergeCell ref="J15:J16"/>
    <mergeCell ref="K15:K16"/>
    <mergeCell ref="D1:M2"/>
    <mergeCell ref="D3:M3"/>
    <mergeCell ref="D4:M4"/>
    <mergeCell ref="B15:F15"/>
    <mergeCell ref="J13:O14"/>
    <mergeCell ref="K6:L6"/>
    <mergeCell ref="K8:L8"/>
    <mergeCell ref="K9:O10"/>
    <mergeCell ref="O15:O16"/>
    <mergeCell ref="B16:F16"/>
    <mergeCell ref="L15:L16"/>
    <mergeCell ref="M15:M16"/>
    <mergeCell ref="N15:N16"/>
    <mergeCell ref="B31:G31"/>
    <mergeCell ref="D11:H11"/>
    <mergeCell ref="A10:B10"/>
    <mergeCell ref="A6:B6"/>
    <mergeCell ref="A11:C11"/>
    <mergeCell ref="D6:H6"/>
    <mergeCell ref="D10:G10"/>
    <mergeCell ref="B30:F30"/>
    <mergeCell ref="B24:F24"/>
    <mergeCell ref="B25:F25"/>
    <mergeCell ref="B17:F17"/>
    <mergeCell ref="B18:F18"/>
    <mergeCell ref="B19:F19"/>
  </mergeCells>
  <dataValidations xWindow="691" yWindow="563" count="1">
    <dataValidation allowBlank="1" showErrorMessage="1" sqref="G32:G33" xr:uid="{00000000-0002-0000-0200-000000000000}"/>
  </dataValidations>
  <printOptions horizontalCentered="1" verticalCentered="1"/>
  <pageMargins left="0.45" right="0.2" top="0.25" bottom="0.25" header="0.3" footer="0.3"/>
  <pageSetup scale="68" orientation="landscape" r:id="rId1"/>
  <drawing r:id="rId2"/>
  <extLst>
    <ext xmlns:x14="http://schemas.microsoft.com/office/spreadsheetml/2009/9/main" uri="{CCE6A557-97BC-4b89-ADB6-D9C93CAAB3DF}">
      <x14:dataValidations xmlns:xm="http://schemas.microsoft.com/office/excel/2006/main" xWindow="691" yWindow="563" count="1">
        <x14:dataValidation type="list" allowBlank="1" showInputMessage="1" showErrorMessage="1" promptTitle="Instructions" prompt="To select a Spend Category - click on the down arrow which appears on the right side of the cell.  Use the scroll bar on the right to locate correct spend category which matches line item and click on it to select." xr:uid="{00000000-0002-0000-0200-000001000000}">
          <x14:formula1>
            <xm:f>'Data Audit - Spend Categories'!$A$2:$A$13</xm:f>
          </x14:formula1>
          <xm:sqref>G17:G30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3"/>
  <sheetViews>
    <sheetView topLeftCell="A2" workbookViewId="0">
      <selection activeCell="A13" sqref="A13"/>
    </sheetView>
  </sheetViews>
  <sheetFormatPr defaultColWidth="8" defaultRowHeight="12.75"/>
  <cols>
    <col min="1" max="1" width="33.140625" style="16" customWidth="1"/>
    <col min="2" max="12" width="23.42578125" style="16" customWidth="1"/>
    <col min="13" max="16384" width="8" style="16"/>
  </cols>
  <sheetData>
    <row r="1" spans="1:12" ht="25.5">
      <c r="A1" s="15" t="s">
        <v>75</v>
      </c>
      <c r="B1" s="15" t="s">
        <v>76</v>
      </c>
      <c r="C1" s="15" t="s">
        <v>77</v>
      </c>
      <c r="D1" s="15" t="s">
        <v>78</v>
      </c>
      <c r="E1" s="15" t="s">
        <v>79</v>
      </c>
      <c r="F1" s="15" t="s">
        <v>80</v>
      </c>
      <c r="G1" s="15" t="s">
        <v>81</v>
      </c>
      <c r="H1" s="15" t="s">
        <v>82</v>
      </c>
      <c r="I1" s="15" t="s">
        <v>83</v>
      </c>
      <c r="J1" s="15" t="s">
        <v>84</v>
      </c>
      <c r="K1" s="15" t="s">
        <v>85</v>
      </c>
      <c r="L1" s="15" t="s">
        <v>86</v>
      </c>
    </row>
    <row r="2" spans="1:12" ht="25.5">
      <c r="A2" s="17" t="s">
        <v>87</v>
      </c>
      <c r="C2" s="17" t="s">
        <v>88</v>
      </c>
      <c r="D2" s="17" t="s">
        <v>89</v>
      </c>
      <c r="E2" s="17" t="s">
        <v>90</v>
      </c>
      <c r="F2" s="18" t="s">
        <v>91</v>
      </c>
      <c r="G2" s="17" t="s">
        <v>87</v>
      </c>
      <c r="H2" s="18" t="s">
        <v>92</v>
      </c>
      <c r="I2" s="18" t="s">
        <v>92</v>
      </c>
      <c r="L2" s="18" t="s">
        <v>92</v>
      </c>
    </row>
    <row r="3" spans="1:12" ht="25.5">
      <c r="A3" s="17" t="s">
        <v>93</v>
      </c>
      <c r="C3" s="17" t="s">
        <v>88</v>
      </c>
      <c r="D3" s="17" t="s">
        <v>89</v>
      </c>
      <c r="E3" s="17" t="s">
        <v>94</v>
      </c>
      <c r="F3" s="18" t="s">
        <v>91</v>
      </c>
      <c r="G3" s="17" t="s">
        <v>93</v>
      </c>
      <c r="H3" s="18" t="s">
        <v>92</v>
      </c>
      <c r="I3" s="18" t="s">
        <v>92</v>
      </c>
      <c r="L3" s="18" t="s">
        <v>92</v>
      </c>
    </row>
    <row r="4" spans="1:12" ht="51">
      <c r="A4" s="17" t="s">
        <v>95</v>
      </c>
      <c r="C4" s="17" t="s">
        <v>96</v>
      </c>
      <c r="D4" s="17" t="s">
        <v>89</v>
      </c>
      <c r="E4" s="17" t="s">
        <v>97</v>
      </c>
      <c r="F4" s="18" t="s">
        <v>91</v>
      </c>
      <c r="G4" s="17" t="s">
        <v>98</v>
      </c>
      <c r="H4" s="18" t="s">
        <v>92</v>
      </c>
      <c r="I4" s="18" t="s">
        <v>92</v>
      </c>
      <c r="L4" s="18" t="s">
        <v>92</v>
      </c>
    </row>
    <row r="5" spans="1:12">
      <c r="A5" s="17" t="s">
        <v>99</v>
      </c>
      <c r="C5" s="17" t="s">
        <v>99</v>
      </c>
      <c r="D5" s="17" t="s">
        <v>89</v>
      </c>
      <c r="E5" s="17" t="s">
        <v>100</v>
      </c>
      <c r="F5" s="18" t="s">
        <v>91</v>
      </c>
      <c r="G5" s="17" t="s">
        <v>99</v>
      </c>
      <c r="H5" s="18" t="s">
        <v>91</v>
      </c>
      <c r="I5" s="18" t="s">
        <v>91</v>
      </c>
      <c r="L5" s="18" t="s">
        <v>92</v>
      </c>
    </row>
    <row r="6" spans="1:12" ht="15">
      <c r="A6" s="118" t="s">
        <v>99</v>
      </c>
      <c r="C6" s="118" t="s">
        <v>99</v>
      </c>
      <c r="D6" s="118" t="s">
        <v>89</v>
      </c>
      <c r="E6" s="118" t="s">
        <v>100</v>
      </c>
    </row>
    <row r="7" spans="1:12" ht="25.5">
      <c r="A7" s="17" t="s">
        <v>101</v>
      </c>
      <c r="C7" s="17" t="s">
        <v>99</v>
      </c>
      <c r="D7" s="17" t="s">
        <v>89</v>
      </c>
      <c r="E7" s="17" t="s">
        <v>102</v>
      </c>
      <c r="F7" s="18" t="s">
        <v>91</v>
      </c>
      <c r="G7" s="17" t="s">
        <v>103</v>
      </c>
      <c r="H7" s="18" t="s">
        <v>91</v>
      </c>
      <c r="I7" s="18" t="s">
        <v>91</v>
      </c>
      <c r="L7" s="18" t="s">
        <v>92</v>
      </c>
    </row>
    <row r="8" spans="1:12" ht="15">
      <c r="A8" s="118" t="s">
        <v>101</v>
      </c>
      <c r="B8" s="118" t="s">
        <v>99</v>
      </c>
      <c r="C8" s="118" t="s">
        <v>89</v>
      </c>
      <c r="D8" s="118" t="s">
        <v>102</v>
      </c>
    </row>
    <row r="9" spans="1:12" ht="15">
      <c r="A9" s="118" t="s">
        <v>104</v>
      </c>
      <c r="C9" s="118" t="s">
        <v>99</v>
      </c>
      <c r="D9" s="118" t="s">
        <v>89</v>
      </c>
      <c r="E9" s="118" t="s">
        <v>105</v>
      </c>
    </row>
    <row r="10" spans="1:12" ht="15">
      <c r="A10" s="118" t="s">
        <v>106</v>
      </c>
      <c r="C10" s="118" t="s">
        <v>99</v>
      </c>
      <c r="D10" s="118" t="s">
        <v>89</v>
      </c>
      <c r="E10" s="118" t="s">
        <v>107</v>
      </c>
    </row>
    <row r="11" spans="1:12" ht="15">
      <c r="A11" s="118" t="s">
        <v>108</v>
      </c>
      <c r="B11" s="118" t="s">
        <v>99</v>
      </c>
      <c r="C11" s="118" t="s">
        <v>89</v>
      </c>
      <c r="D11" s="118" t="s">
        <v>109</v>
      </c>
    </row>
    <row r="12" spans="1:12" ht="409.5">
      <c r="A12" s="17" t="s">
        <v>110</v>
      </c>
      <c r="C12" s="17" t="s">
        <v>88</v>
      </c>
      <c r="D12" s="17" t="s">
        <v>89</v>
      </c>
      <c r="E12" s="17" t="s">
        <v>111</v>
      </c>
      <c r="F12" s="18" t="s">
        <v>91</v>
      </c>
      <c r="G12" s="17" t="s">
        <v>112</v>
      </c>
      <c r="H12" s="18" t="s">
        <v>92</v>
      </c>
      <c r="I12" s="18" t="s">
        <v>92</v>
      </c>
      <c r="L12" s="18" t="s">
        <v>92</v>
      </c>
    </row>
    <row r="13" spans="1:12">
      <c r="A13" s="17" t="s">
        <v>113</v>
      </c>
      <c r="C13" s="17" t="s">
        <v>99</v>
      </c>
      <c r="D13" s="17" t="s">
        <v>89</v>
      </c>
      <c r="E13" s="17" t="s">
        <v>114</v>
      </c>
      <c r="F13" s="18" t="s">
        <v>91</v>
      </c>
      <c r="G13" s="17" t="s">
        <v>115</v>
      </c>
      <c r="H13" s="18" t="s">
        <v>91</v>
      </c>
      <c r="I13" s="18" t="s">
        <v>92</v>
      </c>
      <c r="L13" s="18" t="s">
        <v>92</v>
      </c>
    </row>
  </sheetData>
  <autoFilter ref="A1:L8" xr:uid="{00000000-0009-0000-0000-000003000000}"/>
  <sortState xmlns:xlrd2="http://schemas.microsoft.com/office/spreadsheetml/2017/richdata2" ref="A2:L13">
    <sortCondition ref="A2:A13"/>
  </sortState>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25"/>
  <sheetViews>
    <sheetView topLeftCell="A218" workbookViewId="0">
      <selection activeCell="C4" sqref="C4"/>
    </sheetView>
  </sheetViews>
  <sheetFormatPr defaultColWidth="8" defaultRowHeight="12.75"/>
  <cols>
    <col min="1" max="1" width="23.42578125" style="126" customWidth="1"/>
    <col min="2" max="2" width="37.140625" style="126" customWidth="1"/>
    <col min="3" max="14" width="23.42578125" style="126" customWidth="1"/>
    <col min="15" max="16384" width="8" style="126"/>
  </cols>
  <sheetData>
    <row r="1" spans="1:14" ht="25.5">
      <c r="A1" s="125" t="s">
        <v>116</v>
      </c>
      <c r="B1" s="126" t="s">
        <v>117</v>
      </c>
      <c r="C1" s="125" t="s">
        <v>79</v>
      </c>
      <c r="D1" s="125" t="s">
        <v>118</v>
      </c>
      <c r="E1" s="125" t="s">
        <v>119</v>
      </c>
      <c r="F1" s="125" t="s">
        <v>117</v>
      </c>
      <c r="G1" s="125" t="s">
        <v>120</v>
      </c>
      <c r="H1" s="125" t="s">
        <v>121</v>
      </c>
      <c r="I1" s="125" t="s">
        <v>122</v>
      </c>
      <c r="J1" s="125" t="s">
        <v>123</v>
      </c>
      <c r="K1" s="125" t="s">
        <v>124</v>
      </c>
      <c r="L1" s="125" t="s">
        <v>125</v>
      </c>
      <c r="M1" s="125" t="s">
        <v>126</v>
      </c>
      <c r="N1" s="125" t="s">
        <v>127</v>
      </c>
    </row>
    <row r="2" spans="1:14" ht="89.25">
      <c r="A2" s="127" t="s">
        <v>128</v>
      </c>
      <c r="B2" s="126" t="s">
        <v>129</v>
      </c>
      <c r="C2" s="127" t="s">
        <v>130</v>
      </c>
      <c r="D2" s="127" t="s">
        <v>130</v>
      </c>
      <c r="E2" s="127" t="s">
        <v>38</v>
      </c>
      <c r="F2" s="17" t="str">
        <f t="shared" ref="F2:F65" si="0">CONCATENATE(D2," ",A2)</f>
        <v>1084-CC Academic Advising</v>
      </c>
      <c r="G2" s="127" t="s">
        <v>131</v>
      </c>
      <c r="H2" s="127" t="s">
        <v>132</v>
      </c>
      <c r="I2" s="127" t="s">
        <v>133</v>
      </c>
      <c r="J2" s="127" t="s">
        <v>134</v>
      </c>
      <c r="K2" s="127" t="s">
        <v>135</v>
      </c>
      <c r="L2" s="127" t="s">
        <v>136</v>
      </c>
    </row>
    <row r="3" spans="1:14" ht="51">
      <c r="A3" s="127" t="s">
        <v>137</v>
      </c>
      <c r="B3" s="126" t="s">
        <v>138</v>
      </c>
      <c r="C3" s="127" t="s">
        <v>139</v>
      </c>
      <c r="D3" s="127" t="s">
        <v>139</v>
      </c>
      <c r="E3" s="127" t="s">
        <v>38</v>
      </c>
      <c r="F3" s="17" t="str">
        <f t="shared" si="0"/>
        <v>1226-CC Academic Computing</v>
      </c>
      <c r="G3" s="127" t="s">
        <v>140</v>
      </c>
      <c r="H3" s="127" t="s">
        <v>141</v>
      </c>
      <c r="I3" s="127" t="s">
        <v>142</v>
      </c>
      <c r="J3" s="127" t="s">
        <v>143</v>
      </c>
      <c r="K3" s="127" t="s">
        <v>135</v>
      </c>
      <c r="L3" s="127" t="s">
        <v>136</v>
      </c>
    </row>
    <row r="4" spans="1:14" ht="38.25">
      <c r="A4" s="127" t="s">
        <v>144</v>
      </c>
      <c r="B4" s="126" t="s">
        <v>145</v>
      </c>
      <c r="C4" s="127" t="s">
        <v>146</v>
      </c>
      <c r="D4" s="127" t="s">
        <v>146</v>
      </c>
      <c r="E4" s="127" t="s">
        <v>38</v>
      </c>
      <c r="F4" s="17" t="str">
        <f t="shared" si="0"/>
        <v>1229-CC Academic Operations</v>
      </c>
      <c r="G4" s="127" t="s">
        <v>147</v>
      </c>
      <c r="H4" s="127"/>
      <c r="I4" s="127" t="s">
        <v>148</v>
      </c>
      <c r="J4" s="127" t="s">
        <v>149</v>
      </c>
      <c r="K4" s="127" t="s">
        <v>135</v>
      </c>
      <c r="L4" s="127" t="s">
        <v>136</v>
      </c>
    </row>
    <row r="5" spans="1:14" ht="38.25">
      <c r="A5" s="127" t="s">
        <v>150</v>
      </c>
      <c r="B5" s="126" t="s">
        <v>151</v>
      </c>
      <c r="C5" s="127" t="s">
        <v>152</v>
      </c>
      <c r="D5" s="127" t="s">
        <v>152</v>
      </c>
      <c r="E5" s="127" t="s">
        <v>38</v>
      </c>
      <c r="F5" s="17" t="str">
        <f t="shared" si="0"/>
        <v>1085-CC Academic Resources Center</v>
      </c>
      <c r="G5" s="127" t="s">
        <v>131</v>
      </c>
      <c r="H5" s="127" t="s">
        <v>132</v>
      </c>
      <c r="I5" s="127" t="s">
        <v>153</v>
      </c>
      <c r="J5" s="127" t="s">
        <v>154</v>
      </c>
      <c r="K5" s="127" t="s">
        <v>135</v>
      </c>
      <c r="L5" s="127" t="s">
        <v>136</v>
      </c>
    </row>
    <row r="6" spans="1:14" ht="140.25">
      <c r="A6" s="127" t="s">
        <v>155</v>
      </c>
      <c r="B6" s="126" t="s">
        <v>156</v>
      </c>
      <c r="C6" s="127" t="s">
        <v>157</v>
      </c>
      <c r="D6" s="127" t="s">
        <v>157</v>
      </c>
      <c r="E6" s="127" t="s">
        <v>38</v>
      </c>
      <c r="F6" s="17" t="str">
        <f t="shared" si="0"/>
        <v>1017-CC Academic Technology Center - ATC</v>
      </c>
      <c r="G6" s="127" t="s">
        <v>140</v>
      </c>
      <c r="H6" s="127" t="s">
        <v>158</v>
      </c>
      <c r="I6" s="127" t="s">
        <v>142</v>
      </c>
      <c r="J6" s="127" t="s">
        <v>159</v>
      </c>
      <c r="K6" s="127" t="s">
        <v>135</v>
      </c>
      <c r="L6" s="127" t="s">
        <v>136</v>
      </c>
    </row>
    <row r="7" spans="1:14" ht="51">
      <c r="A7" s="127" t="s">
        <v>160</v>
      </c>
      <c r="B7" s="126" t="s">
        <v>161</v>
      </c>
      <c r="C7" s="127" t="s">
        <v>162</v>
      </c>
      <c r="D7" s="127" t="s">
        <v>162</v>
      </c>
      <c r="E7" s="127" t="s">
        <v>38</v>
      </c>
      <c r="F7" s="17" t="str">
        <f t="shared" si="0"/>
        <v>1012-CC Admissions Office</v>
      </c>
      <c r="G7" s="127" t="s">
        <v>163</v>
      </c>
      <c r="H7" s="127" t="s">
        <v>164</v>
      </c>
      <c r="I7" s="127" t="s">
        <v>165</v>
      </c>
      <c r="J7" s="127" t="s">
        <v>166</v>
      </c>
      <c r="K7" s="127" t="s">
        <v>135</v>
      </c>
      <c r="L7" s="127" t="s">
        <v>167</v>
      </c>
    </row>
    <row r="8" spans="1:14" ht="63.75">
      <c r="A8" s="127" t="s">
        <v>168</v>
      </c>
      <c r="B8" s="126" t="s">
        <v>169</v>
      </c>
      <c r="C8" s="127" t="s">
        <v>170</v>
      </c>
      <c r="D8" s="127" t="s">
        <v>170</v>
      </c>
      <c r="E8" s="127" t="s">
        <v>38</v>
      </c>
      <c r="F8" s="17" t="str">
        <f t="shared" si="0"/>
        <v>1159-CC Advanced Casting Research Center - ACRC</v>
      </c>
      <c r="G8" s="127" t="s">
        <v>171</v>
      </c>
      <c r="H8" s="127" t="s">
        <v>172</v>
      </c>
      <c r="I8" s="127" t="s">
        <v>173</v>
      </c>
      <c r="J8" s="127" t="s">
        <v>174</v>
      </c>
      <c r="K8" s="127" t="s">
        <v>175</v>
      </c>
      <c r="L8" s="127" t="s">
        <v>176</v>
      </c>
    </row>
    <row r="9" spans="1:14" ht="63.75">
      <c r="A9" s="127" t="s">
        <v>177</v>
      </c>
      <c r="B9" s="126" t="s">
        <v>178</v>
      </c>
      <c r="C9" s="127" t="s">
        <v>179</v>
      </c>
      <c r="D9" s="127" t="s">
        <v>179</v>
      </c>
      <c r="E9" s="127" t="s">
        <v>38</v>
      </c>
      <c r="F9" s="17" t="str">
        <f t="shared" si="0"/>
        <v>1110-CC Advancement Communications</v>
      </c>
      <c r="G9" s="127" t="s">
        <v>180</v>
      </c>
      <c r="H9" s="127" t="s">
        <v>181</v>
      </c>
      <c r="I9" s="127" t="s">
        <v>182</v>
      </c>
      <c r="J9" s="127" t="s">
        <v>183</v>
      </c>
      <c r="K9" s="127" t="s">
        <v>135</v>
      </c>
      <c r="L9" s="127" t="s">
        <v>184</v>
      </c>
    </row>
    <row r="10" spans="1:14" ht="63.75">
      <c r="A10" s="127" t="s">
        <v>185</v>
      </c>
      <c r="B10" s="126" t="s">
        <v>186</v>
      </c>
      <c r="C10" s="127" t="s">
        <v>187</v>
      </c>
      <c r="D10" s="127" t="s">
        <v>187</v>
      </c>
      <c r="E10" s="127" t="s">
        <v>38</v>
      </c>
      <c r="F10" s="17" t="str">
        <f t="shared" si="0"/>
        <v>1254-CC Advancement Events</v>
      </c>
      <c r="G10" s="127" t="s">
        <v>180</v>
      </c>
      <c r="H10" s="127" t="s">
        <v>188</v>
      </c>
      <c r="I10" s="127" t="s">
        <v>189</v>
      </c>
      <c r="J10" s="127" t="s">
        <v>183</v>
      </c>
      <c r="K10" s="127" t="s">
        <v>135</v>
      </c>
      <c r="L10" s="127" t="s">
        <v>184</v>
      </c>
    </row>
    <row r="11" spans="1:14" ht="51">
      <c r="A11" s="127" t="s">
        <v>190</v>
      </c>
      <c r="B11" s="126" t="s">
        <v>191</v>
      </c>
      <c r="C11" s="127" t="s">
        <v>192</v>
      </c>
      <c r="D11" s="127" t="s">
        <v>192</v>
      </c>
      <c r="E11" s="127" t="s">
        <v>38</v>
      </c>
      <c r="F11" s="17" t="str">
        <f t="shared" si="0"/>
        <v>1109-CC Advancement Operations and Research</v>
      </c>
      <c r="G11" s="127" t="s">
        <v>180</v>
      </c>
      <c r="H11" s="127" t="s">
        <v>193</v>
      </c>
      <c r="I11" s="127" t="s">
        <v>194</v>
      </c>
      <c r="J11" s="127" t="s">
        <v>194</v>
      </c>
      <c r="K11" s="127" t="s">
        <v>135</v>
      </c>
      <c r="L11" s="127" t="s">
        <v>184</v>
      </c>
    </row>
    <row r="12" spans="1:14" ht="63.75">
      <c r="A12" s="127" t="s">
        <v>195</v>
      </c>
      <c r="B12" s="126" t="s">
        <v>196</v>
      </c>
      <c r="C12" s="127" t="s">
        <v>197</v>
      </c>
      <c r="D12" s="127" t="s">
        <v>197</v>
      </c>
      <c r="E12" s="127" t="s">
        <v>38</v>
      </c>
      <c r="F12" s="17" t="str">
        <f t="shared" si="0"/>
        <v>1058-CC Aerospace Engineering</v>
      </c>
      <c r="G12" s="127" t="s">
        <v>171</v>
      </c>
      <c r="H12" s="127" t="s">
        <v>198</v>
      </c>
      <c r="I12" s="127" t="s">
        <v>199</v>
      </c>
      <c r="J12" s="127" t="s">
        <v>200</v>
      </c>
      <c r="K12" s="127" t="s">
        <v>135</v>
      </c>
      <c r="L12" s="127" t="s">
        <v>201</v>
      </c>
    </row>
    <row r="13" spans="1:14" ht="63.75">
      <c r="A13" s="127" t="s">
        <v>202</v>
      </c>
      <c r="B13" s="126" t="s">
        <v>203</v>
      </c>
      <c r="C13" s="127" t="s">
        <v>204</v>
      </c>
      <c r="D13" s="127" t="s">
        <v>204</v>
      </c>
      <c r="E13" s="127" t="s">
        <v>38</v>
      </c>
      <c r="F13" s="17" t="str">
        <f t="shared" si="0"/>
        <v>1238-CC Air Force ROTC</v>
      </c>
      <c r="G13" s="127" t="s">
        <v>205</v>
      </c>
      <c r="H13" s="127" t="s">
        <v>206</v>
      </c>
      <c r="I13" s="127" t="s">
        <v>207</v>
      </c>
      <c r="J13" s="127" t="s">
        <v>206</v>
      </c>
      <c r="K13" s="127" t="s">
        <v>135</v>
      </c>
      <c r="L13" s="127" t="s">
        <v>201</v>
      </c>
    </row>
    <row r="14" spans="1:14" ht="51">
      <c r="A14" s="127" t="s">
        <v>208</v>
      </c>
      <c r="B14" s="126" t="s">
        <v>209</v>
      </c>
      <c r="C14" s="127" t="s">
        <v>210</v>
      </c>
      <c r="D14" s="127" t="s">
        <v>210</v>
      </c>
      <c r="E14" s="127" t="s">
        <v>38</v>
      </c>
      <c r="F14" s="17" t="str">
        <f t="shared" si="0"/>
        <v>1034-CC Alumni Association</v>
      </c>
      <c r="G14" s="127" t="s">
        <v>180</v>
      </c>
      <c r="H14" s="127" t="s">
        <v>211</v>
      </c>
      <c r="I14" s="127" t="s">
        <v>212</v>
      </c>
      <c r="J14" s="127" t="s">
        <v>212</v>
      </c>
      <c r="K14" s="127" t="s">
        <v>213</v>
      </c>
      <c r="L14" s="127" t="s">
        <v>184</v>
      </c>
    </row>
    <row r="15" spans="1:14" ht="51">
      <c r="A15" s="127" t="s">
        <v>214</v>
      </c>
      <c r="B15" s="126" t="s">
        <v>215</v>
      </c>
      <c r="C15" s="127" t="s">
        <v>216</v>
      </c>
      <c r="D15" s="127" t="s">
        <v>216</v>
      </c>
      <c r="E15" s="127" t="s">
        <v>38</v>
      </c>
      <c r="F15" s="17" t="str">
        <f t="shared" si="0"/>
        <v>1104-CC Alumni Programs</v>
      </c>
      <c r="G15" s="127" t="s">
        <v>180</v>
      </c>
      <c r="H15" s="127" t="s">
        <v>211</v>
      </c>
      <c r="I15" s="127" t="s">
        <v>212</v>
      </c>
      <c r="J15" s="127" t="s">
        <v>212</v>
      </c>
      <c r="K15" s="127" t="s">
        <v>135</v>
      </c>
      <c r="L15" s="127" t="s">
        <v>184</v>
      </c>
    </row>
    <row r="16" spans="1:14" ht="38.25">
      <c r="A16" s="127" t="s">
        <v>217</v>
      </c>
      <c r="B16" s="126" t="s">
        <v>218</v>
      </c>
      <c r="C16" s="127" t="s">
        <v>219</v>
      </c>
      <c r="D16" s="127" t="s">
        <v>219</v>
      </c>
      <c r="E16" s="127" t="s">
        <v>38</v>
      </c>
      <c r="F16" s="17" t="str">
        <f t="shared" si="0"/>
        <v>1022-CC Architectural Engineering</v>
      </c>
      <c r="G16" s="127" t="s">
        <v>220</v>
      </c>
      <c r="H16" s="127" t="s">
        <v>221</v>
      </c>
      <c r="I16" s="127" t="s">
        <v>222</v>
      </c>
      <c r="J16" s="127" t="s">
        <v>223</v>
      </c>
      <c r="K16" s="127" t="s">
        <v>135</v>
      </c>
      <c r="L16" s="127" t="s">
        <v>201</v>
      </c>
    </row>
    <row r="17" spans="1:12" ht="38.25">
      <c r="A17" s="127" t="s">
        <v>224</v>
      </c>
      <c r="B17" s="126" t="s">
        <v>225</v>
      </c>
      <c r="C17" s="127" t="s">
        <v>226</v>
      </c>
      <c r="D17" s="127" t="s">
        <v>226</v>
      </c>
      <c r="E17" s="127" t="s">
        <v>38</v>
      </c>
      <c r="F17" s="17" t="str">
        <f t="shared" si="0"/>
        <v>1083-CC Assistant Provost Office</v>
      </c>
      <c r="G17" s="127" t="s">
        <v>131</v>
      </c>
      <c r="H17" s="127" t="s">
        <v>227</v>
      </c>
      <c r="I17" s="127" t="s">
        <v>228</v>
      </c>
      <c r="J17" s="127" t="s">
        <v>228</v>
      </c>
      <c r="K17" s="127" t="s">
        <v>135</v>
      </c>
      <c r="L17" s="127" t="s">
        <v>229</v>
      </c>
    </row>
    <row r="18" spans="1:12" ht="63.75">
      <c r="A18" s="127" t="s">
        <v>230</v>
      </c>
      <c r="B18" s="126" t="s">
        <v>231</v>
      </c>
      <c r="C18" s="127" t="s">
        <v>232</v>
      </c>
      <c r="D18" s="127" t="s">
        <v>232</v>
      </c>
      <c r="E18" s="127" t="s">
        <v>38</v>
      </c>
      <c r="F18" s="17" t="str">
        <f t="shared" si="0"/>
        <v>1130-CC Baseball</v>
      </c>
      <c r="G18" s="127" t="s">
        <v>233</v>
      </c>
      <c r="H18" s="127" t="s">
        <v>234</v>
      </c>
      <c r="I18" s="127" t="s">
        <v>235</v>
      </c>
      <c r="J18" s="127" t="s">
        <v>236</v>
      </c>
      <c r="K18" s="127" t="s">
        <v>135</v>
      </c>
      <c r="L18" s="127" t="s">
        <v>201</v>
      </c>
    </row>
    <row r="19" spans="1:12" ht="63.75">
      <c r="A19" s="127" t="s">
        <v>237</v>
      </c>
      <c r="B19" s="126" t="s">
        <v>238</v>
      </c>
      <c r="C19" s="127" t="s">
        <v>239</v>
      </c>
      <c r="D19" s="127" t="s">
        <v>239</v>
      </c>
      <c r="E19" s="127" t="s">
        <v>38</v>
      </c>
      <c r="F19" s="17" t="str">
        <f t="shared" si="0"/>
        <v>1082-CC BioEngineering Institute</v>
      </c>
      <c r="G19" s="127" t="s">
        <v>240</v>
      </c>
      <c r="H19" s="127" t="s">
        <v>241</v>
      </c>
      <c r="I19" s="127" t="s">
        <v>242</v>
      </c>
      <c r="J19" s="127" t="s">
        <v>243</v>
      </c>
      <c r="K19" s="127" t="s">
        <v>175</v>
      </c>
      <c r="L19" s="127" t="s">
        <v>201</v>
      </c>
    </row>
    <row r="20" spans="1:12" ht="38.25">
      <c r="A20" s="127" t="s">
        <v>244</v>
      </c>
      <c r="B20" s="126" t="s">
        <v>245</v>
      </c>
      <c r="C20" s="127" t="s">
        <v>246</v>
      </c>
      <c r="D20" s="127" t="s">
        <v>246</v>
      </c>
      <c r="E20" s="127" t="s">
        <v>38</v>
      </c>
      <c r="F20" s="17" t="str">
        <f t="shared" si="0"/>
        <v>1067-CC Bioinformatics and Computational Biology</v>
      </c>
      <c r="G20" s="127" t="s">
        <v>247</v>
      </c>
      <c r="H20" s="127" t="s">
        <v>248</v>
      </c>
      <c r="I20" s="127" t="s">
        <v>249</v>
      </c>
      <c r="J20" s="127" t="s">
        <v>249</v>
      </c>
      <c r="K20" s="127" t="s">
        <v>135</v>
      </c>
      <c r="L20" s="127" t="s">
        <v>201</v>
      </c>
    </row>
    <row r="21" spans="1:12" ht="63.75">
      <c r="A21" s="127" t="s">
        <v>250</v>
      </c>
      <c r="B21" s="126" t="s">
        <v>251</v>
      </c>
      <c r="C21" s="127" t="s">
        <v>252</v>
      </c>
      <c r="D21" s="127" t="s">
        <v>252</v>
      </c>
      <c r="E21" s="127" t="s">
        <v>38</v>
      </c>
      <c r="F21" s="17" t="str">
        <f t="shared" si="0"/>
        <v>1059-CC Biology and Biotechnology</v>
      </c>
      <c r="G21" s="127" t="s">
        <v>253</v>
      </c>
      <c r="H21" s="127" t="s">
        <v>254</v>
      </c>
      <c r="I21" s="127" t="s">
        <v>255</v>
      </c>
      <c r="J21" s="127" t="s">
        <v>256</v>
      </c>
      <c r="K21" s="127" t="s">
        <v>135</v>
      </c>
      <c r="L21" s="127" t="s">
        <v>201</v>
      </c>
    </row>
    <row r="22" spans="1:12" ht="89.25">
      <c r="A22" s="127" t="s">
        <v>257</v>
      </c>
      <c r="B22" s="126" t="s">
        <v>258</v>
      </c>
      <c r="C22" s="127" t="s">
        <v>259</v>
      </c>
      <c r="D22" s="127" t="s">
        <v>259</v>
      </c>
      <c r="E22" s="127" t="s">
        <v>38</v>
      </c>
      <c r="F22" s="17" t="str">
        <f t="shared" si="0"/>
        <v>1050-CC Biomanufacturing Education and Training Center - BETC</v>
      </c>
      <c r="G22" s="127" t="s">
        <v>260</v>
      </c>
      <c r="H22" s="127" t="s">
        <v>261</v>
      </c>
      <c r="I22" s="127" t="s">
        <v>262</v>
      </c>
      <c r="J22" s="127" t="s">
        <v>263</v>
      </c>
      <c r="K22" s="127" t="s">
        <v>135</v>
      </c>
      <c r="L22" s="127" t="s">
        <v>201</v>
      </c>
    </row>
    <row r="23" spans="1:12" ht="38.25">
      <c r="A23" s="127" t="s">
        <v>264</v>
      </c>
      <c r="B23" s="126" t="s">
        <v>265</v>
      </c>
      <c r="C23" s="127" t="s">
        <v>266</v>
      </c>
      <c r="D23" s="127" t="s">
        <v>266</v>
      </c>
      <c r="E23" s="127" t="s">
        <v>38</v>
      </c>
      <c r="F23" s="17" t="str">
        <f t="shared" si="0"/>
        <v>1031-CC Biomedical Engineering</v>
      </c>
      <c r="G23" s="127" t="s">
        <v>220</v>
      </c>
      <c r="H23" s="127" t="s">
        <v>267</v>
      </c>
      <c r="I23" s="127" t="s">
        <v>268</v>
      </c>
      <c r="J23" s="127" t="s">
        <v>269</v>
      </c>
      <c r="K23" s="127" t="s">
        <v>135</v>
      </c>
      <c r="L23" s="127" t="s">
        <v>201</v>
      </c>
    </row>
    <row r="24" spans="1:12" ht="89.25">
      <c r="A24" s="127" t="s">
        <v>270</v>
      </c>
      <c r="B24" s="126" t="s">
        <v>271</v>
      </c>
      <c r="C24" s="127" t="s">
        <v>272</v>
      </c>
      <c r="D24" s="127" t="s">
        <v>272</v>
      </c>
      <c r="E24" s="127" t="s">
        <v>38</v>
      </c>
      <c r="F24" s="17" t="str">
        <f t="shared" si="0"/>
        <v>1092-CC Bookstore</v>
      </c>
      <c r="G24" s="127" t="s">
        <v>273</v>
      </c>
      <c r="H24" s="127" t="s">
        <v>274</v>
      </c>
      <c r="I24" s="127" t="s">
        <v>275</v>
      </c>
      <c r="J24" s="127" t="s">
        <v>276</v>
      </c>
      <c r="K24" s="127" t="s">
        <v>135</v>
      </c>
      <c r="L24" s="127" t="s">
        <v>277</v>
      </c>
    </row>
    <row r="25" spans="1:12" ht="63.75">
      <c r="A25" s="127" t="s">
        <v>278</v>
      </c>
      <c r="B25" s="126" t="s">
        <v>279</v>
      </c>
      <c r="C25" s="127" t="s">
        <v>280</v>
      </c>
      <c r="D25" s="127" t="s">
        <v>280</v>
      </c>
      <c r="E25" s="127" t="s">
        <v>38</v>
      </c>
      <c r="F25" s="17" t="str">
        <f t="shared" si="0"/>
        <v>1007-CC Building Services</v>
      </c>
      <c r="G25" s="127" t="s">
        <v>281</v>
      </c>
      <c r="H25" s="127" t="s">
        <v>282</v>
      </c>
      <c r="I25" s="127" t="s">
        <v>283</v>
      </c>
      <c r="J25" s="127" t="s">
        <v>284</v>
      </c>
      <c r="K25" s="127" t="s">
        <v>135</v>
      </c>
      <c r="L25" s="127" t="s">
        <v>285</v>
      </c>
    </row>
    <row r="26" spans="1:12" ht="38.25">
      <c r="A26" s="127" t="s">
        <v>286</v>
      </c>
      <c r="B26" s="126" t="s">
        <v>287</v>
      </c>
      <c r="C26" s="127" t="s">
        <v>288</v>
      </c>
      <c r="D26" s="127" t="s">
        <v>288</v>
      </c>
      <c r="E26" s="127" t="s">
        <v>38</v>
      </c>
      <c r="F26" s="17" t="str">
        <f t="shared" si="0"/>
        <v>1009-CC Campus Police</v>
      </c>
      <c r="G26" s="127" t="s">
        <v>289</v>
      </c>
      <c r="H26" s="127" t="s">
        <v>290</v>
      </c>
      <c r="I26" s="127" t="s">
        <v>291</v>
      </c>
      <c r="J26" s="127" t="s">
        <v>291</v>
      </c>
      <c r="K26" s="127" t="s">
        <v>135</v>
      </c>
      <c r="L26" s="127" t="s">
        <v>292</v>
      </c>
    </row>
    <row r="27" spans="1:12" ht="63.75">
      <c r="A27" s="127" t="s">
        <v>293</v>
      </c>
      <c r="B27" s="126" t="s">
        <v>294</v>
      </c>
      <c r="C27" s="127" t="s">
        <v>295</v>
      </c>
      <c r="D27" s="127" t="s">
        <v>295</v>
      </c>
      <c r="E27" s="127" t="s">
        <v>38</v>
      </c>
      <c r="F27" s="17" t="str">
        <f t="shared" si="0"/>
        <v>1129-CC Career Development Center - CDC</v>
      </c>
      <c r="G27" s="127" t="s">
        <v>260</v>
      </c>
      <c r="H27" s="127" t="s">
        <v>296</v>
      </c>
      <c r="I27" s="127" t="s">
        <v>297</v>
      </c>
      <c r="J27" s="127" t="s">
        <v>298</v>
      </c>
      <c r="K27" s="127" t="s">
        <v>135</v>
      </c>
      <c r="L27" s="127" t="s">
        <v>167</v>
      </c>
    </row>
    <row r="28" spans="1:12" ht="63.75">
      <c r="A28" s="127" t="s">
        <v>299</v>
      </c>
      <c r="B28" s="126" t="s">
        <v>300</v>
      </c>
      <c r="C28" s="127" t="s">
        <v>301</v>
      </c>
      <c r="D28" s="127" t="s">
        <v>301</v>
      </c>
      <c r="E28" s="127" t="s">
        <v>38</v>
      </c>
      <c r="F28" s="17" t="str">
        <f t="shared" si="0"/>
        <v>1160-CC Center For Heat Treating Excellence - CHTE</v>
      </c>
      <c r="G28" s="127" t="s">
        <v>171</v>
      </c>
      <c r="H28" s="127" t="s">
        <v>172</v>
      </c>
      <c r="I28" s="127" t="s">
        <v>173</v>
      </c>
      <c r="J28" s="127" t="s">
        <v>174</v>
      </c>
      <c r="K28" s="127" t="s">
        <v>175</v>
      </c>
      <c r="L28" s="127" t="s">
        <v>176</v>
      </c>
    </row>
    <row r="29" spans="1:12" ht="89.25">
      <c r="A29" s="127" t="s">
        <v>302</v>
      </c>
      <c r="B29" s="126" t="s">
        <v>303</v>
      </c>
      <c r="C29" s="127" t="s">
        <v>304</v>
      </c>
      <c r="D29" s="127" t="s">
        <v>304</v>
      </c>
      <c r="E29" s="127" t="s">
        <v>38</v>
      </c>
      <c r="F29" s="17" t="str">
        <f t="shared" si="0"/>
        <v>1162-CC Center for Materials Processing Data - CMPD</v>
      </c>
      <c r="G29" s="127" t="s">
        <v>171</v>
      </c>
      <c r="H29" s="127" t="s">
        <v>305</v>
      </c>
      <c r="I29" s="127" t="s">
        <v>306</v>
      </c>
      <c r="J29" s="127" t="s">
        <v>174</v>
      </c>
      <c r="K29" s="127" t="s">
        <v>175</v>
      </c>
      <c r="L29" s="127" t="s">
        <v>176</v>
      </c>
    </row>
    <row r="30" spans="1:12" ht="38.25">
      <c r="A30" s="127" t="s">
        <v>307</v>
      </c>
      <c r="B30" s="126" t="s">
        <v>308</v>
      </c>
      <c r="C30" s="127" t="s">
        <v>309</v>
      </c>
      <c r="D30" s="127" t="s">
        <v>309</v>
      </c>
      <c r="E30" s="127" t="s">
        <v>38</v>
      </c>
      <c r="F30" s="17" t="str">
        <f t="shared" si="0"/>
        <v>1156-CC Center for Project Based Learning</v>
      </c>
      <c r="G30" s="127" t="s">
        <v>147</v>
      </c>
      <c r="H30" s="127" t="s">
        <v>310</v>
      </c>
      <c r="I30" s="127" t="s">
        <v>148</v>
      </c>
      <c r="J30" s="127"/>
      <c r="K30" s="127" t="s">
        <v>135</v>
      </c>
      <c r="L30" s="127" t="s">
        <v>229</v>
      </c>
    </row>
    <row r="31" spans="1:12" ht="63.75">
      <c r="A31" s="127" t="s">
        <v>311</v>
      </c>
      <c r="B31" s="126" t="s">
        <v>312</v>
      </c>
      <c r="C31" s="127" t="s">
        <v>313</v>
      </c>
      <c r="D31" s="127" t="s">
        <v>313</v>
      </c>
      <c r="E31" s="127" t="s">
        <v>38</v>
      </c>
      <c r="F31" s="17" t="str">
        <f t="shared" si="0"/>
        <v>1161-CC Center for Resource, Recovery, and Recycling - CR3</v>
      </c>
      <c r="G31" s="127" t="s">
        <v>171</v>
      </c>
      <c r="H31" s="127" t="s">
        <v>314</v>
      </c>
      <c r="I31" s="127" t="s">
        <v>315</v>
      </c>
      <c r="J31" s="127" t="s">
        <v>174</v>
      </c>
      <c r="K31" s="127" t="s">
        <v>175</v>
      </c>
      <c r="L31" s="127" t="s">
        <v>176</v>
      </c>
    </row>
    <row r="32" spans="1:12" ht="51">
      <c r="A32" s="127" t="s">
        <v>316</v>
      </c>
      <c r="B32" s="126" t="s">
        <v>317</v>
      </c>
      <c r="C32" s="127" t="s">
        <v>318</v>
      </c>
      <c r="D32" s="127" t="s">
        <v>318</v>
      </c>
      <c r="E32" s="127" t="s">
        <v>38</v>
      </c>
      <c r="F32" s="17" t="str">
        <f t="shared" si="0"/>
        <v>1228-CC Change Management</v>
      </c>
      <c r="G32" s="127" t="s">
        <v>140</v>
      </c>
      <c r="H32" s="127" t="s">
        <v>319</v>
      </c>
      <c r="I32" s="127" t="s">
        <v>142</v>
      </c>
      <c r="J32" s="127" t="s">
        <v>143</v>
      </c>
      <c r="K32" s="127" t="s">
        <v>135</v>
      </c>
      <c r="L32" s="127" t="s">
        <v>136</v>
      </c>
    </row>
    <row r="33" spans="1:12" ht="38.25">
      <c r="A33" s="127" t="s">
        <v>320</v>
      </c>
      <c r="B33" s="126" t="s">
        <v>321</v>
      </c>
      <c r="C33" s="127" t="s">
        <v>322</v>
      </c>
      <c r="D33" s="127" t="s">
        <v>322</v>
      </c>
      <c r="E33" s="127" t="s">
        <v>38</v>
      </c>
      <c r="F33" s="17" t="str">
        <f t="shared" si="0"/>
        <v>1038-CC Chemical Engineering</v>
      </c>
      <c r="G33" s="127" t="s">
        <v>220</v>
      </c>
      <c r="H33" s="127" t="s">
        <v>323</v>
      </c>
      <c r="I33" s="127" t="s">
        <v>324</v>
      </c>
      <c r="J33" s="127" t="s">
        <v>325</v>
      </c>
      <c r="K33" s="127" t="s">
        <v>135</v>
      </c>
      <c r="L33" s="127" t="s">
        <v>201</v>
      </c>
    </row>
    <row r="34" spans="1:12" ht="89.25">
      <c r="A34" s="127" t="s">
        <v>326</v>
      </c>
      <c r="B34" s="126" t="s">
        <v>327</v>
      </c>
      <c r="C34" s="127" t="s">
        <v>328</v>
      </c>
      <c r="D34" s="127" t="s">
        <v>328</v>
      </c>
      <c r="E34" s="127" t="s">
        <v>38</v>
      </c>
      <c r="F34" s="17" t="str">
        <f t="shared" si="0"/>
        <v>1064-CC Chemistry and Biochemistry</v>
      </c>
      <c r="G34" s="127" t="s">
        <v>329</v>
      </c>
      <c r="H34" s="127" t="s">
        <v>330</v>
      </c>
      <c r="I34" s="127" t="s">
        <v>331</v>
      </c>
      <c r="J34" s="127" t="s">
        <v>332</v>
      </c>
      <c r="K34" s="127" t="s">
        <v>135</v>
      </c>
      <c r="L34" s="127" t="s">
        <v>201</v>
      </c>
    </row>
    <row r="35" spans="1:12" ht="38.25">
      <c r="A35" s="127" t="s">
        <v>333</v>
      </c>
      <c r="B35" s="126" t="s">
        <v>334</v>
      </c>
      <c r="C35" s="127" t="s">
        <v>335</v>
      </c>
      <c r="D35" s="127" t="s">
        <v>335</v>
      </c>
      <c r="E35" s="127" t="s">
        <v>38</v>
      </c>
      <c r="F35" s="17" t="str">
        <f t="shared" si="0"/>
        <v>1035-CC Civil Engineering</v>
      </c>
      <c r="G35" s="127" t="s">
        <v>220</v>
      </c>
      <c r="H35" s="127" t="s">
        <v>221</v>
      </c>
      <c r="I35" s="127" t="s">
        <v>223</v>
      </c>
      <c r="J35" s="127" t="s">
        <v>223</v>
      </c>
      <c r="K35" s="127" t="s">
        <v>135</v>
      </c>
      <c r="L35" s="127" t="s">
        <v>201</v>
      </c>
    </row>
    <row r="36" spans="1:12" ht="38.25">
      <c r="A36" s="127" t="s">
        <v>336</v>
      </c>
      <c r="B36" s="126" t="s">
        <v>337</v>
      </c>
      <c r="C36" s="127" t="s">
        <v>338</v>
      </c>
      <c r="D36" s="127" t="s">
        <v>338</v>
      </c>
      <c r="E36" s="127" t="s">
        <v>38</v>
      </c>
      <c r="F36" s="17" t="str">
        <f t="shared" si="0"/>
        <v>1116-CC Commencement</v>
      </c>
      <c r="G36" s="127" t="s">
        <v>339</v>
      </c>
      <c r="H36" s="127" t="s">
        <v>340</v>
      </c>
      <c r="I36" s="127" t="s">
        <v>341</v>
      </c>
      <c r="J36" s="127" t="s">
        <v>342</v>
      </c>
      <c r="K36" s="127" t="s">
        <v>135</v>
      </c>
      <c r="L36" s="127" t="s">
        <v>292</v>
      </c>
    </row>
    <row r="37" spans="1:12" ht="89.25">
      <c r="A37" s="127" t="s">
        <v>343</v>
      </c>
      <c r="B37" s="126" t="s">
        <v>344</v>
      </c>
      <c r="C37" s="127" t="s">
        <v>345</v>
      </c>
      <c r="D37" s="127" t="s">
        <v>345</v>
      </c>
      <c r="E37" s="127" t="s">
        <v>38</v>
      </c>
      <c r="F37" s="17" t="str">
        <f t="shared" si="0"/>
        <v>1049-CC Competency Based Education</v>
      </c>
      <c r="G37" s="127" t="s">
        <v>260</v>
      </c>
      <c r="H37" s="127" t="s">
        <v>346</v>
      </c>
      <c r="I37" s="127" t="s">
        <v>262</v>
      </c>
      <c r="J37" s="127" t="s">
        <v>346</v>
      </c>
      <c r="K37" s="127" t="s">
        <v>135</v>
      </c>
      <c r="L37" s="127" t="s">
        <v>201</v>
      </c>
    </row>
    <row r="38" spans="1:12" ht="38.25">
      <c r="A38" s="127" t="s">
        <v>347</v>
      </c>
      <c r="B38" s="126" t="s">
        <v>348</v>
      </c>
      <c r="C38" s="127" t="s">
        <v>349</v>
      </c>
      <c r="D38" s="127" t="s">
        <v>349</v>
      </c>
      <c r="E38" s="127" t="s">
        <v>38</v>
      </c>
      <c r="F38" s="17" t="str">
        <f t="shared" si="0"/>
        <v>1077-CC Computer Facilities at Higgins Labs</v>
      </c>
      <c r="G38" s="127" t="s">
        <v>147</v>
      </c>
      <c r="H38" s="127" t="s">
        <v>141</v>
      </c>
      <c r="I38" s="127" t="s">
        <v>350</v>
      </c>
      <c r="J38" s="127" t="s">
        <v>350</v>
      </c>
      <c r="K38" s="127" t="s">
        <v>135</v>
      </c>
      <c r="L38" s="127" t="s">
        <v>136</v>
      </c>
    </row>
    <row r="39" spans="1:12" ht="38.25">
      <c r="A39" s="127" t="s">
        <v>351</v>
      </c>
      <c r="B39" s="126" t="s">
        <v>352</v>
      </c>
      <c r="C39" s="127" t="s">
        <v>353</v>
      </c>
      <c r="D39" s="127" t="s">
        <v>353</v>
      </c>
      <c r="E39" s="127" t="s">
        <v>38</v>
      </c>
      <c r="F39" s="17" t="str">
        <f t="shared" si="0"/>
        <v>1033-CC Computer Science</v>
      </c>
      <c r="G39" s="127" t="s">
        <v>247</v>
      </c>
      <c r="H39" s="127" t="s">
        <v>354</v>
      </c>
      <c r="I39" s="127" t="s">
        <v>355</v>
      </c>
      <c r="J39" s="127" t="s">
        <v>356</v>
      </c>
      <c r="K39" s="127" t="s">
        <v>135</v>
      </c>
      <c r="L39" s="127" t="s">
        <v>201</v>
      </c>
    </row>
    <row r="40" spans="1:12" ht="51">
      <c r="A40" s="127" t="s">
        <v>357</v>
      </c>
      <c r="B40" s="126" t="s">
        <v>358</v>
      </c>
      <c r="C40" s="127" t="s">
        <v>359</v>
      </c>
      <c r="D40" s="127" t="s">
        <v>359</v>
      </c>
      <c r="E40" s="127" t="s">
        <v>38</v>
      </c>
      <c r="F40" s="17" t="str">
        <f t="shared" si="0"/>
        <v>1000-CC Controller's Office</v>
      </c>
      <c r="G40" s="127" t="s">
        <v>360</v>
      </c>
      <c r="H40" s="127" t="s">
        <v>361</v>
      </c>
      <c r="I40" s="127" t="s">
        <v>362</v>
      </c>
      <c r="J40" s="127" t="s">
        <v>363</v>
      </c>
      <c r="K40" s="127" t="s">
        <v>135</v>
      </c>
      <c r="L40" s="127" t="s">
        <v>229</v>
      </c>
    </row>
    <row r="41" spans="1:12" ht="51">
      <c r="A41" s="127" t="s">
        <v>364</v>
      </c>
      <c r="B41" s="126" t="s">
        <v>365</v>
      </c>
      <c r="C41" s="127" t="s">
        <v>366</v>
      </c>
      <c r="D41" s="127" t="s">
        <v>366</v>
      </c>
      <c r="E41" s="127" t="s">
        <v>38</v>
      </c>
      <c r="F41" s="17" t="str">
        <f t="shared" si="0"/>
        <v>1115-CC Corporate and Foundation Relations</v>
      </c>
      <c r="G41" s="127" t="s">
        <v>180</v>
      </c>
      <c r="H41" s="127" t="s">
        <v>367</v>
      </c>
      <c r="I41" s="127" t="s">
        <v>368</v>
      </c>
      <c r="J41" s="127" t="s">
        <v>368</v>
      </c>
      <c r="K41" s="127" t="s">
        <v>135</v>
      </c>
      <c r="L41" s="127" t="s">
        <v>184</v>
      </c>
    </row>
    <row r="42" spans="1:12" ht="63.75">
      <c r="A42" s="127" t="s">
        <v>369</v>
      </c>
      <c r="B42" s="126" t="s">
        <v>370</v>
      </c>
      <c r="C42" s="127" t="s">
        <v>371</v>
      </c>
      <c r="D42" s="127" t="s">
        <v>371</v>
      </c>
      <c r="E42" s="127" t="s">
        <v>38</v>
      </c>
      <c r="F42" s="17" t="str">
        <f t="shared" si="0"/>
        <v>1002-CC Corporate and Professional Education - CPE Corporate</v>
      </c>
      <c r="G42" s="127" t="s">
        <v>260</v>
      </c>
      <c r="H42" s="127" t="s">
        <v>346</v>
      </c>
      <c r="I42" s="127" t="s">
        <v>372</v>
      </c>
      <c r="J42" s="127" t="s">
        <v>373</v>
      </c>
      <c r="K42" s="127" t="s">
        <v>135</v>
      </c>
      <c r="L42" s="127" t="s">
        <v>201</v>
      </c>
    </row>
    <row r="43" spans="1:12" ht="89.25">
      <c r="A43" s="127" t="s">
        <v>374</v>
      </c>
      <c r="B43" s="126" t="s">
        <v>375</v>
      </c>
      <c r="C43" s="127" t="s">
        <v>376</v>
      </c>
      <c r="D43" s="127" t="s">
        <v>376</v>
      </c>
      <c r="E43" s="127" t="s">
        <v>38</v>
      </c>
      <c r="F43" s="17" t="str">
        <f t="shared" si="0"/>
        <v>1151-CC Corporate and Professional Education - CPE Online</v>
      </c>
      <c r="G43" s="127" t="s">
        <v>260</v>
      </c>
      <c r="H43" s="127" t="s">
        <v>346</v>
      </c>
      <c r="I43" s="127" t="s">
        <v>262</v>
      </c>
      <c r="J43" s="127" t="s">
        <v>373</v>
      </c>
      <c r="K43" s="127" t="s">
        <v>135</v>
      </c>
      <c r="L43" s="127" t="s">
        <v>201</v>
      </c>
    </row>
    <row r="44" spans="1:12" ht="89.25">
      <c r="A44" s="127" t="s">
        <v>377</v>
      </c>
      <c r="B44" s="126" t="s">
        <v>378</v>
      </c>
      <c r="C44" s="127" t="s">
        <v>379</v>
      </c>
      <c r="D44" s="127" t="s">
        <v>379</v>
      </c>
      <c r="E44" s="127" t="s">
        <v>38</v>
      </c>
      <c r="F44" s="17" t="str">
        <f t="shared" si="0"/>
        <v>1079-CC Corporate and Professional Education - CPE Professional Development</v>
      </c>
      <c r="G44" s="127" t="s">
        <v>260</v>
      </c>
      <c r="H44" s="127" t="s">
        <v>346</v>
      </c>
      <c r="I44" s="127" t="s">
        <v>262</v>
      </c>
      <c r="J44" s="127" t="s">
        <v>346</v>
      </c>
      <c r="K44" s="127" t="s">
        <v>135</v>
      </c>
      <c r="L44" s="127" t="s">
        <v>201</v>
      </c>
    </row>
    <row r="45" spans="1:12" ht="63.75">
      <c r="A45" s="127" t="s">
        <v>380</v>
      </c>
      <c r="B45" s="126" t="s">
        <v>381</v>
      </c>
      <c r="C45" s="127" t="s">
        <v>382</v>
      </c>
      <c r="D45" s="127" t="s">
        <v>382</v>
      </c>
      <c r="E45" s="127" t="s">
        <v>38</v>
      </c>
      <c r="F45" s="17" t="str">
        <f t="shared" si="0"/>
        <v>1054-CC Corporate Engagement</v>
      </c>
      <c r="G45" s="127" t="s">
        <v>260</v>
      </c>
      <c r="H45" s="127" t="s">
        <v>383</v>
      </c>
      <c r="I45" s="127" t="s">
        <v>372</v>
      </c>
      <c r="J45" s="127" t="s">
        <v>384</v>
      </c>
      <c r="K45" s="127" t="s">
        <v>135</v>
      </c>
      <c r="L45" s="127" t="s">
        <v>229</v>
      </c>
    </row>
    <row r="46" spans="1:12" ht="38.25">
      <c r="A46" s="127" t="s">
        <v>385</v>
      </c>
      <c r="B46" s="126" t="s">
        <v>386</v>
      </c>
      <c r="C46" s="127" t="s">
        <v>387</v>
      </c>
      <c r="D46" s="127" t="s">
        <v>387</v>
      </c>
      <c r="E46" s="127" t="s">
        <v>38</v>
      </c>
      <c r="F46" s="17" t="str">
        <f t="shared" si="0"/>
        <v>1068-CC Data Science</v>
      </c>
      <c r="G46" s="127" t="s">
        <v>247</v>
      </c>
      <c r="H46" s="127" t="s">
        <v>388</v>
      </c>
      <c r="I46" s="127" t="s">
        <v>389</v>
      </c>
      <c r="J46" s="127" t="s">
        <v>389</v>
      </c>
      <c r="K46" s="127" t="s">
        <v>135</v>
      </c>
      <c r="L46" s="127" t="s">
        <v>201</v>
      </c>
    </row>
    <row r="47" spans="1:12" ht="38.25">
      <c r="A47" s="127" t="s">
        <v>390</v>
      </c>
      <c r="B47" s="126" t="s">
        <v>391</v>
      </c>
      <c r="C47" s="127" t="s">
        <v>392</v>
      </c>
      <c r="D47" s="127" t="s">
        <v>392</v>
      </c>
      <c r="E47" s="127" t="s">
        <v>38</v>
      </c>
      <c r="F47" s="17" t="str">
        <f t="shared" si="0"/>
        <v>1070-CC Dean of Arts and Sciences</v>
      </c>
      <c r="G47" s="127" t="s">
        <v>329</v>
      </c>
      <c r="H47" s="127" t="s">
        <v>393</v>
      </c>
      <c r="I47" s="127" t="s">
        <v>394</v>
      </c>
      <c r="J47" s="127" t="s">
        <v>395</v>
      </c>
      <c r="K47" s="127" t="s">
        <v>135</v>
      </c>
      <c r="L47" s="127" t="s">
        <v>136</v>
      </c>
    </row>
    <row r="48" spans="1:12" ht="38.25">
      <c r="A48" s="127" t="s">
        <v>396</v>
      </c>
      <c r="B48" s="126" t="s">
        <v>397</v>
      </c>
      <c r="C48" s="127" t="s">
        <v>398</v>
      </c>
      <c r="D48" s="127" t="s">
        <v>398</v>
      </c>
      <c r="E48" s="127" t="s">
        <v>38</v>
      </c>
      <c r="F48" s="17" t="str">
        <f t="shared" si="0"/>
        <v>1055-CC Dean of Engineering</v>
      </c>
      <c r="G48" s="127" t="s">
        <v>220</v>
      </c>
      <c r="H48" s="127" t="s">
        <v>399</v>
      </c>
      <c r="I48" s="127" t="s">
        <v>399</v>
      </c>
      <c r="J48" s="127" t="s">
        <v>400</v>
      </c>
      <c r="K48" s="127" t="s">
        <v>135</v>
      </c>
      <c r="L48" s="127" t="s">
        <v>136</v>
      </c>
    </row>
    <row r="49" spans="1:12" ht="38.25">
      <c r="A49" s="127" t="s">
        <v>401</v>
      </c>
      <c r="B49" s="126" t="s">
        <v>402</v>
      </c>
      <c r="C49" s="127" t="s">
        <v>403</v>
      </c>
      <c r="D49" s="127" t="s">
        <v>403</v>
      </c>
      <c r="E49" s="127" t="s">
        <v>38</v>
      </c>
      <c r="F49" s="17" t="str">
        <f t="shared" si="0"/>
        <v>1004-CC Dean of Graduate Studies</v>
      </c>
      <c r="G49" s="127" t="s">
        <v>205</v>
      </c>
      <c r="H49" s="127" t="s">
        <v>404</v>
      </c>
      <c r="I49" s="127" t="s">
        <v>405</v>
      </c>
      <c r="J49" s="127" t="s">
        <v>406</v>
      </c>
      <c r="K49" s="127" t="s">
        <v>135</v>
      </c>
      <c r="L49" s="127" t="s">
        <v>229</v>
      </c>
    </row>
    <row r="50" spans="1:12" ht="38.25">
      <c r="A50" s="127" t="s">
        <v>407</v>
      </c>
      <c r="B50" s="126" t="s">
        <v>408</v>
      </c>
      <c r="C50" s="127" t="s">
        <v>409</v>
      </c>
      <c r="D50" s="127" t="s">
        <v>409</v>
      </c>
      <c r="E50" s="127" t="s">
        <v>38</v>
      </c>
      <c r="F50" s="17" t="str">
        <f t="shared" si="0"/>
        <v>1013-CC Dean of Students Office</v>
      </c>
      <c r="G50" s="127" t="s">
        <v>339</v>
      </c>
      <c r="H50" s="127" t="s">
        <v>340</v>
      </c>
      <c r="I50" s="127" t="s">
        <v>341</v>
      </c>
      <c r="J50" s="127" t="s">
        <v>342</v>
      </c>
      <c r="K50" s="127" t="s">
        <v>135</v>
      </c>
      <c r="L50" s="127" t="s">
        <v>167</v>
      </c>
    </row>
    <row r="51" spans="1:12" ht="51">
      <c r="A51" s="127" t="s">
        <v>410</v>
      </c>
      <c r="B51" s="126" t="s">
        <v>411</v>
      </c>
      <c r="C51" s="127" t="s">
        <v>412</v>
      </c>
      <c r="D51" s="127" t="s">
        <v>412</v>
      </c>
      <c r="E51" s="127" t="s">
        <v>38</v>
      </c>
      <c r="F51" s="17" t="str">
        <f t="shared" si="0"/>
        <v>1106-CC Development and Donor Relations</v>
      </c>
      <c r="G51" s="127" t="s">
        <v>180</v>
      </c>
      <c r="H51" s="127" t="s">
        <v>413</v>
      </c>
      <c r="I51" s="127" t="s">
        <v>414</v>
      </c>
      <c r="J51" s="127" t="s">
        <v>414</v>
      </c>
      <c r="K51" s="127" t="s">
        <v>135</v>
      </c>
      <c r="L51" s="127" t="s">
        <v>184</v>
      </c>
    </row>
    <row r="52" spans="1:12" ht="89.25">
      <c r="A52" s="127" t="s">
        <v>415</v>
      </c>
      <c r="B52" s="126" t="s">
        <v>416</v>
      </c>
      <c r="C52" s="127" t="s">
        <v>417</v>
      </c>
      <c r="D52" s="127" t="s">
        <v>417</v>
      </c>
      <c r="E52" s="127" t="s">
        <v>38</v>
      </c>
      <c r="F52" s="17" t="str">
        <f t="shared" si="0"/>
        <v>1126-CC Director of Campus Center</v>
      </c>
      <c r="G52" s="127" t="s">
        <v>273</v>
      </c>
      <c r="H52" s="127" t="s">
        <v>274</v>
      </c>
      <c r="I52" s="127" t="s">
        <v>275</v>
      </c>
      <c r="J52" s="127" t="s">
        <v>276</v>
      </c>
      <c r="K52" s="127" t="s">
        <v>135</v>
      </c>
      <c r="L52" s="127" t="s">
        <v>167</v>
      </c>
    </row>
    <row r="53" spans="1:12" ht="114.75">
      <c r="A53" s="127" t="s">
        <v>418</v>
      </c>
      <c r="B53" s="126" t="s">
        <v>419</v>
      </c>
      <c r="C53" s="127" t="s">
        <v>420</v>
      </c>
      <c r="D53" s="127" t="s">
        <v>420</v>
      </c>
      <c r="E53" s="127" t="s">
        <v>38</v>
      </c>
      <c r="F53" s="17" t="str">
        <f t="shared" si="0"/>
        <v>1121-CC Disability Services</v>
      </c>
      <c r="G53" s="127" t="s">
        <v>421</v>
      </c>
      <c r="H53" s="127" t="s">
        <v>422</v>
      </c>
      <c r="I53" s="127" t="s">
        <v>423</v>
      </c>
      <c r="J53" s="127" t="s">
        <v>424</v>
      </c>
      <c r="K53" s="127" t="s">
        <v>135</v>
      </c>
      <c r="L53" s="127" t="s">
        <v>167</v>
      </c>
    </row>
    <row r="54" spans="1:12" ht="38.25">
      <c r="A54" s="127" t="s">
        <v>425</v>
      </c>
      <c r="B54" s="126" t="s">
        <v>426</v>
      </c>
      <c r="C54" s="127" t="s">
        <v>427</v>
      </c>
      <c r="D54" s="127" t="s">
        <v>427</v>
      </c>
      <c r="E54" s="127" t="s">
        <v>38</v>
      </c>
      <c r="F54" s="17" t="str">
        <f t="shared" si="0"/>
        <v>1023-CC Electrical and Computer Engineering</v>
      </c>
      <c r="G54" s="127" t="s">
        <v>220</v>
      </c>
      <c r="H54" s="127" t="s">
        <v>428</v>
      </c>
      <c r="I54" s="127" t="s">
        <v>429</v>
      </c>
      <c r="J54" s="127" t="s">
        <v>429</v>
      </c>
      <c r="K54" s="127" t="s">
        <v>135</v>
      </c>
      <c r="L54" s="127" t="s">
        <v>201</v>
      </c>
    </row>
    <row r="55" spans="1:12" ht="51">
      <c r="A55" s="127" t="s">
        <v>430</v>
      </c>
      <c r="B55" s="126" t="s">
        <v>431</v>
      </c>
      <c r="C55" s="127" t="s">
        <v>432</v>
      </c>
      <c r="D55" s="127" t="s">
        <v>432</v>
      </c>
      <c r="E55" s="127" t="s">
        <v>38</v>
      </c>
      <c r="F55" s="17" t="str">
        <f t="shared" si="0"/>
        <v>1117-CC Enrollment Management</v>
      </c>
      <c r="G55" s="127" t="s">
        <v>433</v>
      </c>
      <c r="H55" s="127" t="s">
        <v>434</v>
      </c>
      <c r="I55" s="127" t="s">
        <v>435</v>
      </c>
      <c r="J55" s="127" t="s">
        <v>435</v>
      </c>
      <c r="K55" s="127" t="s">
        <v>135</v>
      </c>
      <c r="L55" s="127" t="s">
        <v>167</v>
      </c>
    </row>
    <row r="56" spans="1:12" ht="51">
      <c r="A56" s="127" t="s">
        <v>436</v>
      </c>
      <c r="B56" s="126" t="s">
        <v>437</v>
      </c>
      <c r="C56" s="127" t="s">
        <v>438</v>
      </c>
      <c r="D56" s="127" t="s">
        <v>438</v>
      </c>
      <c r="E56" s="127" t="s">
        <v>38</v>
      </c>
      <c r="F56" s="17" t="str">
        <f t="shared" si="0"/>
        <v>1149-CC Enterprise Information Systems</v>
      </c>
      <c r="G56" s="127" t="s">
        <v>140</v>
      </c>
      <c r="H56" s="127" t="s">
        <v>439</v>
      </c>
      <c r="I56" s="127" t="s">
        <v>142</v>
      </c>
      <c r="J56" s="127" t="s">
        <v>143</v>
      </c>
      <c r="K56" s="127" t="s">
        <v>135</v>
      </c>
      <c r="L56" s="127" t="s">
        <v>136</v>
      </c>
    </row>
    <row r="57" spans="1:12" ht="63.75">
      <c r="A57" s="127" t="s">
        <v>440</v>
      </c>
      <c r="B57" s="126" t="s">
        <v>441</v>
      </c>
      <c r="C57" s="127" t="s">
        <v>442</v>
      </c>
      <c r="D57" s="127" t="s">
        <v>442</v>
      </c>
      <c r="E57" s="127" t="s">
        <v>38</v>
      </c>
      <c r="F57" s="17" t="str">
        <f t="shared" si="0"/>
        <v>1056-CC Environmental Engineering</v>
      </c>
      <c r="G57" s="127" t="s">
        <v>220</v>
      </c>
      <c r="H57" s="127" t="s">
        <v>443</v>
      </c>
      <c r="I57" s="127" t="s">
        <v>444</v>
      </c>
      <c r="J57" s="127" t="s">
        <v>223</v>
      </c>
      <c r="K57" s="127" t="s">
        <v>135</v>
      </c>
      <c r="L57" s="127" t="s">
        <v>201</v>
      </c>
    </row>
    <row r="58" spans="1:12" ht="63.75">
      <c r="A58" s="127" t="s">
        <v>445</v>
      </c>
      <c r="B58" s="126" t="s">
        <v>446</v>
      </c>
      <c r="C58" s="127" t="s">
        <v>447</v>
      </c>
      <c r="D58" s="127" t="s">
        <v>447</v>
      </c>
      <c r="E58" s="127" t="s">
        <v>38</v>
      </c>
      <c r="F58" s="17" t="str">
        <f t="shared" si="0"/>
        <v>1095-CC Environmental Health and Safety</v>
      </c>
      <c r="G58" s="127" t="s">
        <v>281</v>
      </c>
      <c r="H58" s="127" t="s">
        <v>448</v>
      </c>
      <c r="I58" s="127" t="s">
        <v>449</v>
      </c>
      <c r="J58" s="127" t="s">
        <v>450</v>
      </c>
      <c r="K58" s="127" t="s">
        <v>135</v>
      </c>
      <c r="L58" s="127" t="s">
        <v>285</v>
      </c>
    </row>
    <row r="59" spans="1:12" ht="63.75">
      <c r="A59" s="127" t="s">
        <v>451</v>
      </c>
      <c r="B59" s="126" t="s">
        <v>452</v>
      </c>
      <c r="C59" s="127" t="s">
        <v>453</v>
      </c>
      <c r="D59" s="127" t="s">
        <v>453</v>
      </c>
      <c r="E59" s="127" t="s">
        <v>38</v>
      </c>
      <c r="F59" s="17" t="str">
        <f t="shared" si="0"/>
        <v>1089-CC Events Office</v>
      </c>
      <c r="G59" s="127" t="s">
        <v>281</v>
      </c>
      <c r="H59" s="127" t="s">
        <v>454</v>
      </c>
      <c r="I59" s="127" t="s">
        <v>455</v>
      </c>
      <c r="J59" s="127" t="s">
        <v>456</v>
      </c>
      <c r="K59" s="127" t="s">
        <v>135</v>
      </c>
      <c r="L59" s="127" t="s">
        <v>292</v>
      </c>
    </row>
    <row r="60" spans="1:12" ht="38.25">
      <c r="A60" s="127" t="s">
        <v>457</v>
      </c>
      <c r="B60" s="126" t="s">
        <v>458</v>
      </c>
      <c r="C60" s="127" t="s">
        <v>459</v>
      </c>
      <c r="D60" s="127" t="s">
        <v>459</v>
      </c>
      <c r="E60" s="127" t="s">
        <v>38</v>
      </c>
      <c r="F60" s="17" t="str">
        <f t="shared" si="0"/>
        <v>1006-CC Facilities</v>
      </c>
      <c r="G60" s="127" t="s">
        <v>281</v>
      </c>
      <c r="H60" s="127" t="s">
        <v>460</v>
      </c>
      <c r="I60" s="127" t="s">
        <v>461</v>
      </c>
      <c r="J60" s="127" t="s">
        <v>462</v>
      </c>
      <c r="K60" s="127" t="s">
        <v>135</v>
      </c>
      <c r="L60" s="127" t="s">
        <v>285</v>
      </c>
    </row>
    <row r="61" spans="1:12" ht="38.25">
      <c r="A61" s="127" t="s">
        <v>463</v>
      </c>
      <c r="B61" s="126" t="s">
        <v>464</v>
      </c>
      <c r="C61" s="127" t="s">
        <v>465</v>
      </c>
      <c r="D61" s="127" t="s">
        <v>465</v>
      </c>
      <c r="E61" s="127" t="s">
        <v>38</v>
      </c>
      <c r="F61" s="17" t="str">
        <f t="shared" si="0"/>
        <v>1048-CC Faculty Governance</v>
      </c>
      <c r="G61" s="127" t="s">
        <v>147</v>
      </c>
      <c r="H61" s="127" t="s">
        <v>466</v>
      </c>
      <c r="I61" s="127" t="s">
        <v>467</v>
      </c>
      <c r="J61" s="127" t="s">
        <v>467</v>
      </c>
      <c r="K61" s="127" t="s">
        <v>135</v>
      </c>
      <c r="L61" s="127" t="s">
        <v>136</v>
      </c>
    </row>
    <row r="62" spans="1:12" ht="51">
      <c r="A62" s="127" t="s">
        <v>468</v>
      </c>
      <c r="B62" s="126" t="s">
        <v>469</v>
      </c>
      <c r="C62" s="127" t="s">
        <v>470</v>
      </c>
      <c r="D62" s="127" t="s">
        <v>470</v>
      </c>
      <c r="E62" s="127" t="s">
        <v>38</v>
      </c>
      <c r="F62" s="17" t="str">
        <f t="shared" si="0"/>
        <v>1235-CC Federal Work Study - FWS</v>
      </c>
      <c r="G62" s="127" t="s">
        <v>163</v>
      </c>
      <c r="H62" s="127" t="s">
        <v>471</v>
      </c>
      <c r="I62" s="127" t="s">
        <v>472</v>
      </c>
      <c r="J62" s="127"/>
      <c r="K62" s="127" t="s">
        <v>135</v>
      </c>
      <c r="L62" s="127" t="s">
        <v>167</v>
      </c>
    </row>
    <row r="63" spans="1:12" ht="51">
      <c r="A63" s="127" t="s">
        <v>473</v>
      </c>
      <c r="B63" s="126" t="s">
        <v>474</v>
      </c>
      <c r="C63" s="127" t="s">
        <v>475</v>
      </c>
      <c r="D63" s="127" t="s">
        <v>475</v>
      </c>
      <c r="E63" s="127" t="s">
        <v>38</v>
      </c>
      <c r="F63" s="17" t="str">
        <f t="shared" si="0"/>
        <v>1041-CC Finance</v>
      </c>
      <c r="G63" s="127" t="s">
        <v>360</v>
      </c>
      <c r="H63" s="127" t="s">
        <v>476</v>
      </c>
      <c r="I63" s="127" t="s">
        <v>362</v>
      </c>
      <c r="J63" s="127" t="s">
        <v>477</v>
      </c>
      <c r="K63" s="127" t="s">
        <v>135</v>
      </c>
      <c r="L63" s="127" t="s">
        <v>229</v>
      </c>
    </row>
    <row r="64" spans="1:12" ht="38.25">
      <c r="A64" s="127" t="s">
        <v>478</v>
      </c>
      <c r="B64" s="126" t="s">
        <v>479</v>
      </c>
      <c r="C64" s="127" t="s">
        <v>480</v>
      </c>
      <c r="D64" s="127" t="s">
        <v>480</v>
      </c>
      <c r="E64" s="127" t="s">
        <v>38</v>
      </c>
      <c r="F64" s="17" t="str">
        <f t="shared" si="0"/>
        <v>1032-CC Fire Protection Engineering</v>
      </c>
      <c r="G64" s="127" t="s">
        <v>220</v>
      </c>
      <c r="H64" s="127" t="s">
        <v>481</v>
      </c>
      <c r="I64" s="127" t="s">
        <v>482</v>
      </c>
      <c r="J64" s="127" t="s">
        <v>483</v>
      </c>
      <c r="K64" s="127" t="s">
        <v>135</v>
      </c>
      <c r="L64" s="127" t="s">
        <v>201</v>
      </c>
    </row>
    <row r="65" spans="1:12" ht="38.25">
      <c r="A65" s="127" t="s">
        <v>484</v>
      </c>
      <c r="B65" s="126" t="s">
        <v>485</v>
      </c>
      <c r="C65" s="127" t="s">
        <v>486</v>
      </c>
      <c r="D65" s="127" t="s">
        <v>486</v>
      </c>
      <c r="E65" s="127" t="s">
        <v>38</v>
      </c>
      <c r="F65" s="17" t="str">
        <f t="shared" si="0"/>
        <v>1087-CC First Year Experience</v>
      </c>
      <c r="G65" s="127" t="s">
        <v>131</v>
      </c>
      <c r="H65" s="127" t="s">
        <v>487</v>
      </c>
      <c r="I65" s="127" t="s">
        <v>488</v>
      </c>
      <c r="J65" s="127" t="s">
        <v>228</v>
      </c>
      <c r="K65" s="127" t="s">
        <v>135</v>
      </c>
      <c r="L65" s="127" t="s">
        <v>201</v>
      </c>
    </row>
    <row r="66" spans="1:12" ht="89.25">
      <c r="A66" s="127" t="s">
        <v>489</v>
      </c>
      <c r="B66" s="126" t="s">
        <v>490</v>
      </c>
      <c r="C66" s="127" t="s">
        <v>491</v>
      </c>
      <c r="D66" s="127" t="s">
        <v>491</v>
      </c>
      <c r="E66" s="127" t="s">
        <v>38</v>
      </c>
      <c r="F66" s="17" t="str">
        <f t="shared" ref="F66:F129" si="1">CONCATENATE(D66," ",A66)</f>
        <v>1231-CC Foisie Innovation Studio</v>
      </c>
      <c r="G66" s="127" t="s">
        <v>339</v>
      </c>
      <c r="H66" s="127" t="s">
        <v>274</v>
      </c>
      <c r="I66" s="127" t="s">
        <v>275</v>
      </c>
      <c r="J66" s="127" t="s">
        <v>276</v>
      </c>
      <c r="K66" s="127" t="s">
        <v>135</v>
      </c>
      <c r="L66" s="127" t="s">
        <v>167</v>
      </c>
    </row>
    <row r="67" spans="1:12" ht="63.75">
      <c r="A67" s="127" t="s">
        <v>492</v>
      </c>
      <c r="B67" s="126" t="s">
        <v>493</v>
      </c>
      <c r="C67" s="127" t="s">
        <v>494</v>
      </c>
      <c r="D67" s="127" t="s">
        <v>494</v>
      </c>
      <c r="E67" s="127" t="s">
        <v>38</v>
      </c>
      <c r="F67" s="17" t="str">
        <f t="shared" si="1"/>
        <v>1133-CC Football</v>
      </c>
      <c r="G67" s="127" t="s">
        <v>233</v>
      </c>
      <c r="H67" s="127" t="s">
        <v>234</v>
      </c>
      <c r="I67" s="127" t="s">
        <v>235</v>
      </c>
      <c r="J67" s="127" t="s">
        <v>236</v>
      </c>
      <c r="K67" s="127" t="s">
        <v>135</v>
      </c>
      <c r="L67" s="127" t="s">
        <v>201</v>
      </c>
    </row>
    <row r="68" spans="1:12" ht="63.75">
      <c r="A68" s="127" t="s">
        <v>495</v>
      </c>
      <c r="B68" s="126" t="s">
        <v>496</v>
      </c>
      <c r="C68" s="127" t="s">
        <v>497</v>
      </c>
      <c r="D68" s="127" t="s">
        <v>497</v>
      </c>
      <c r="E68" s="127" t="s">
        <v>38</v>
      </c>
      <c r="F68" s="17" t="str">
        <f t="shared" si="1"/>
        <v>1212-CC Fringe Benefits Distribution</v>
      </c>
      <c r="G68" s="127" t="s">
        <v>360</v>
      </c>
      <c r="H68" s="127" t="s">
        <v>498</v>
      </c>
      <c r="I68" s="127" t="s">
        <v>499</v>
      </c>
      <c r="J68" s="127" t="s">
        <v>363</v>
      </c>
      <c r="K68" s="127" t="s">
        <v>135</v>
      </c>
      <c r="L68" s="127" t="s">
        <v>292</v>
      </c>
    </row>
    <row r="69" spans="1:12" ht="51">
      <c r="A69" s="127" t="s">
        <v>500</v>
      </c>
      <c r="B69" s="126" t="s">
        <v>501</v>
      </c>
      <c r="C69" s="127" t="s">
        <v>502</v>
      </c>
      <c r="D69" s="127" t="s">
        <v>502</v>
      </c>
      <c r="E69" s="127" t="s">
        <v>38</v>
      </c>
      <c r="F69" s="17" t="str">
        <f t="shared" si="1"/>
        <v>9001-CC Fringe Clearing</v>
      </c>
      <c r="G69" s="127" t="s">
        <v>360</v>
      </c>
      <c r="H69" s="127" t="s">
        <v>498</v>
      </c>
      <c r="I69" s="127" t="s">
        <v>362</v>
      </c>
      <c r="J69" s="127" t="s">
        <v>363</v>
      </c>
      <c r="K69" s="127" t="s">
        <v>135</v>
      </c>
      <c r="L69" s="127" t="s">
        <v>503</v>
      </c>
    </row>
    <row r="70" spans="1:12" ht="38.25">
      <c r="A70" s="127" t="s">
        <v>504</v>
      </c>
      <c r="B70" s="126" t="s">
        <v>505</v>
      </c>
      <c r="C70" s="127" t="s">
        <v>506</v>
      </c>
      <c r="D70" s="127" t="s">
        <v>506</v>
      </c>
      <c r="E70" s="127" t="s">
        <v>38</v>
      </c>
      <c r="F70" s="17" t="str">
        <f t="shared" si="1"/>
        <v>1047-CC General Counsel</v>
      </c>
      <c r="G70" s="127" t="s">
        <v>507</v>
      </c>
      <c r="H70" s="127" t="s">
        <v>508</v>
      </c>
      <c r="I70" s="127" t="s">
        <v>509</v>
      </c>
      <c r="J70" s="127" t="s">
        <v>509</v>
      </c>
      <c r="K70" s="127" t="s">
        <v>135</v>
      </c>
      <c r="L70" s="127" t="s">
        <v>229</v>
      </c>
    </row>
    <row r="71" spans="1:12" ht="51">
      <c r="A71" s="127" t="s">
        <v>510</v>
      </c>
      <c r="B71" s="126" t="s">
        <v>511</v>
      </c>
      <c r="C71" s="127" t="s">
        <v>512</v>
      </c>
      <c r="D71" s="127" t="s">
        <v>512</v>
      </c>
      <c r="E71" s="127" t="s">
        <v>38</v>
      </c>
      <c r="F71" s="17" t="str">
        <f t="shared" si="1"/>
        <v>1154-CC General Institutional</v>
      </c>
      <c r="G71" s="127" t="s">
        <v>360</v>
      </c>
      <c r="H71" s="127" t="s">
        <v>361</v>
      </c>
      <c r="I71" s="127" t="s">
        <v>362</v>
      </c>
      <c r="J71" s="127" t="s">
        <v>513</v>
      </c>
      <c r="K71" s="127" t="s">
        <v>135</v>
      </c>
      <c r="L71" s="127" t="s">
        <v>514</v>
      </c>
    </row>
    <row r="72" spans="1:12" ht="51">
      <c r="A72" s="127" t="s">
        <v>515</v>
      </c>
      <c r="B72" s="126" t="s">
        <v>516</v>
      </c>
      <c r="C72" s="127" t="s">
        <v>517</v>
      </c>
      <c r="D72" s="127" t="s">
        <v>517</v>
      </c>
      <c r="E72" s="127" t="s">
        <v>38</v>
      </c>
      <c r="F72" s="17" t="str">
        <f t="shared" si="1"/>
        <v>1233-CC Global Lab</v>
      </c>
      <c r="G72" s="127" t="s">
        <v>518</v>
      </c>
      <c r="H72" s="127" t="s">
        <v>519</v>
      </c>
      <c r="I72" s="127" t="s">
        <v>520</v>
      </c>
      <c r="J72" s="127" t="s">
        <v>519</v>
      </c>
      <c r="K72" s="127" t="s">
        <v>135</v>
      </c>
      <c r="L72" s="127" t="s">
        <v>201</v>
      </c>
    </row>
    <row r="73" spans="1:12" ht="51">
      <c r="A73" s="127" t="s">
        <v>521</v>
      </c>
      <c r="B73" s="126" t="s">
        <v>522</v>
      </c>
      <c r="C73" s="127" t="s">
        <v>523</v>
      </c>
      <c r="D73" s="127" t="s">
        <v>523</v>
      </c>
      <c r="E73" s="127" t="s">
        <v>38</v>
      </c>
      <c r="F73" s="17" t="str">
        <f t="shared" si="1"/>
        <v>1108-CC Government and Community Relations</v>
      </c>
      <c r="G73" s="127" t="s">
        <v>180</v>
      </c>
      <c r="H73" s="127" t="s">
        <v>524</v>
      </c>
      <c r="I73" s="127" t="s">
        <v>525</v>
      </c>
      <c r="J73" s="127" t="s">
        <v>525</v>
      </c>
      <c r="K73" s="127" t="s">
        <v>135</v>
      </c>
      <c r="L73" s="127" t="s">
        <v>184</v>
      </c>
    </row>
    <row r="74" spans="1:12" ht="51">
      <c r="A74" s="127" t="s">
        <v>526</v>
      </c>
      <c r="B74" s="126" t="s">
        <v>527</v>
      </c>
      <c r="C74" s="127" t="s">
        <v>528</v>
      </c>
      <c r="D74" s="127" t="s">
        <v>528</v>
      </c>
      <c r="E74" s="127" t="s">
        <v>38</v>
      </c>
      <c r="F74" s="17" t="str">
        <f t="shared" si="1"/>
        <v>1080-CC Graduate Admissions</v>
      </c>
      <c r="G74" s="127" t="s">
        <v>529</v>
      </c>
      <c r="H74" s="127" t="s">
        <v>530</v>
      </c>
      <c r="I74" s="127" t="s">
        <v>435</v>
      </c>
      <c r="J74" s="127" t="s">
        <v>531</v>
      </c>
      <c r="K74" s="127" t="s">
        <v>135</v>
      </c>
      <c r="L74" s="127" t="s">
        <v>167</v>
      </c>
    </row>
    <row r="75" spans="1:12" ht="63.75">
      <c r="A75" s="127" t="s">
        <v>532</v>
      </c>
      <c r="B75" s="126" t="s">
        <v>533</v>
      </c>
      <c r="C75" s="127" t="s">
        <v>534</v>
      </c>
      <c r="D75" s="127" t="s">
        <v>534</v>
      </c>
      <c r="E75" s="127" t="s">
        <v>38</v>
      </c>
      <c r="F75" s="17" t="str">
        <f t="shared" si="1"/>
        <v>1097-CC Grounds Services</v>
      </c>
      <c r="G75" s="127" t="s">
        <v>281</v>
      </c>
      <c r="H75" s="127" t="s">
        <v>535</v>
      </c>
      <c r="I75" s="127" t="s">
        <v>283</v>
      </c>
      <c r="J75" s="127" t="s">
        <v>536</v>
      </c>
      <c r="K75" s="127" t="s">
        <v>135</v>
      </c>
      <c r="L75" s="127" t="s">
        <v>285</v>
      </c>
    </row>
    <row r="76" spans="1:12" ht="51">
      <c r="A76" s="127" t="s">
        <v>537</v>
      </c>
      <c r="B76" s="126" t="s">
        <v>538</v>
      </c>
      <c r="C76" s="127" t="s">
        <v>539</v>
      </c>
      <c r="D76" s="127" t="s">
        <v>539</v>
      </c>
      <c r="E76" s="127" t="s">
        <v>38</v>
      </c>
      <c r="F76" s="17" t="str">
        <f t="shared" si="1"/>
        <v>1053-CC Health Care Delivery Institute</v>
      </c>
      <c r="G76" s="127" t="s">
        <v>240</v>
      </c>
      <c r="H76" s="127" t="s">
        <v>241</v>
      </c>
      <c r="I76" s="127" t="s">
        <v>540</v>
      </c>
      <c r="J76" s="127" t="s">
        <v>243</v>
      </c>
      <c r="K76" s="127" t="s">
        <v>135</v>
      </c>
      <c r="L76" s="127" t="s">
        <v>201</v>
      </c>
    </row>
    <row r="77" spans="1:12" ht="114.75">
      <c r="A77" s="127" t="s">
        <v>541</v>
      </c>
      <c r="B77" s="126" t="s">
        <v>542</v>
      </c>
      <c r="C77" s="127" t="s">
        <v>543</v>
      </c>
      <c r="D77" s="127" t="s">
        <v>543</v>
      </c>
      <c r="E77" s="127" t="s">
        <v>38</v>
      </c>
      <c r="F77" s="17" t="str">
        <f t="shared" si="1"/>
        <v>1122-CC Health Services</v>
      </c>
      <c r="G77" s="127" t="s">
        <v>339</v>
      </c>
      <c r="H77" s="127" t="s">
        <v>544</v>
      </c>
      <c r="I77" s="127" t="s">
        <v>545</v>
      </c>
      <c r="J77" s="127" t="s">
        <v>546</v>
      </c>
      <c r="K77" s="127" t="s">
        <v>135</v>
      </c>
      <c r="L77" s="127" t="s">
        <v>167</v>
      </c>
    </row>
    <row r="78" spans="1:12" ht="38.25">
      <c r="A78" s="127" t="s">
        <v>547</v>
      </c>
      <c r="B78" s="126" t="s">
        <v>548</v>
      </c>
      <c r="C78" s="127" t="s">
        <v>549</v>
      </c>
      <c r="D78" s="127" t="s">
        <v>549</v>
      </c>
      <c r="E78" s="127" t="s">
        <v>38</v>
      </c>
      <c r="F78" s="17" t="str">
        <f t="shared" si="1"/>
        <v>1024-CC Humanities</v>
      </c>
      <c r="G78" s="127" t="s">
        <v>329</v>
      </c>
      <c r="H78" s="127" t="s">
        <v>550</v>
      </c>
      <c r="I78" s="127" t="s">
        <v>551</v>
      </c>
      <c r="J78" s="127" t="s">
        <v>552</v>
      </c>
      <c r="K78" s="127" t="s">
        <v>135</v>
      </c>
      <c r="L78" s="127" t="s">
        <v>201</v>
      </c>
    </row>
    <row r="79" spans="1:12" ht="140.25">
      <c r="A79" s="127" t="s">
        <v>553</v>
      </c>
      <c r="B79" s="126" t="s">
        <v>554</v>
      </c>
      <c r="C79" s="127" t="s">
        <v>555</v>
      </c>
      <c r="D79" s="127" t="s">
        <v>555</v>
      </c>
      <c r="E79" s="127" t="s">
        <v>38</v>
      </c>
      <c r="F79" s="17" t="str">
        <f t="shared" si="1"/>
        <v>1222-CC ID Card Services</v>
      </c>
      <c r="G79" s="127" t="s">
        <v>556</v>
      </c>
      <c r="H79" s="127" t="s">
        <v>557</v>
      </c>
      <c r="I79" s="127" t="s">
        <v>558</v>
      </c>
      <c r="J79" s="127" t="s">
        <v>559</v>
      </c>
      <c r="K79" s="127" t="s">
        <v>135</v>
      </c>
      <c r="L79" s="127" t="s">
        <v>277</v>
      </c>
    </row>
    <row r="80" spans="1:12" ht="51">
      <c r="A80" s="127" t="s">
        <v>560</v>
      </c>
      <c r="B80" s="126" t="s">
        <v>561</v>
      </c>
      <c r="C80" s="127" t="s">
        <v>562</v>
      </c>
      <c r="D80" s="127" t="s">
        <v>562</v>
      </c>
      <c r="E80" s="127" t="s">
        <v>38</v>
      </c>
      <c r="F80" s="17" t="str">
        <f t="shared" si="1"/>
        <v>1148-CC Information Security</v>
      </c>
      <c r="G80" s="127" t="s">
        <v>140</v>
      </c>
      <c r="H80" s="127" t="s">
        <v>563</v>
      </c>
      <c r="I80" s="127" t="s">
        <v>142</v>
      </c>
      <c r="J80" s="127" t="s">
        <v>143</v>
      </c>
      <c r="K80" s="127" t="s">
        <v>135</v>
      </c>
      <c r="L80" s="127" t="s">
        <v>136</v>
      </c>
    </row>
    <row r="81" spans="1:12" ht="51">
      <c r="A81" s="127" t="s">
        <v>564</v>
      </c>
      <c r="B81" s="126" t="s">
        <v>565</v>
      </c>
      <c r="C81" s="127" t="s">
        <v>566</v>
      </c>
      <c r="D81" s="127" t="s">
        <v>566</v>
      </c>
      <c r="E81" s="127" t="s">
        <v>38</v>
      </c>
      <c r="F81" s="17" t="str">
        <f t="shared" si="1"/>
        <v>1043-CC Information Technology</v>
      </c>
      <c r="G81" s="127" t="s">
        <v>140</v>
      </c>
      <c r="H81" s="127" t="s">
        <v>567</v>
      </c>
      <c r="I81" s="127" t="s">
        <v>568</v>
      </c>
      <c r="J81" s="127" t="s">
        <v>143</v>
      </c>
      <c r="K81" s="127" t="s">
        <v>135</v>
      </c>
      <c r="L81" s="127" t="s">
        <v>136</v>
      </c>
    </row>
    <row r="82" spans="1:12" ht="76.5">
      <c r="A82" s="127" t="s">
        <v>569</v>
      </c>
      <c r="B82" s="126" t="s">
        <v>570</v>
      </c>
      <c r="C82" s="127" t="s">
        <v>571</v>
      </c>
      <c r="D82" s="127" t="s">
        <v>571</v>
      </c>
      <c r="E82" s="127" t="s">
        <v>38</v>
      </c>
      <c r="F82" s="17" t="str">
        <f t="shared" si="1"/>
        <v>1072-CC Innovation and Entrepreneurship</v>
      </c>
      <c r="G82" s="127" t="s">
        <v>572</v>
      </c>
      <c r="H82" s="127" t="s">
        <v>573</v>
      </c>
      <c r="I82" s="127" t="s">
        <v>142</v>
      </c>
      <c r="J82" s="127" t="s">
        <v>574</v>
      </c>
      <c r="K82" s="127" t="s">
        <v>135</v>
      </c>
      <c r="L82" s="127" t="s">
        <v>136</v>
      </c>
    </row>
    <row r="83" spans="1:12" ht="51">
      <c r="A83" s="127" t="s">
        <v>575</v>
      </c>
      <c r="B83" s="126" t="s">
        <v>576</v>
      </c>
      <c r="C83" s="127" t="s">
        <v>577</v>
      </c>
      <c r="D83" s="127" t="s">
        <v>577</v>
      </c>
      <c r="E83" s="127" t="s">
        <v>38</v>
      </c>
      <c r="F83" s="17" t="str">
        <f t="shared" si="1"/>
        <v>1118-CC Institutional Research</v>
      </c>
      <c r="G83" s="127" t="s">
        <v>433</v>
      </c>
      <c r="H83" s="127" t="s">
        <v>578</v>
      </c>
      <c r="I83" s="127" t="s">
        <v>435</v>
      </c>
      <c r="J83" s="127" t="s">
        <v>578</v>
      </c>
      <c r="K83" s="127" t="s">
        <v>135</v>
      </c>
      <c r="L83" s="127" t="s">
        <v>229</v>
      </c>
    </row>
    <row r="84" spans="1:12" ht="38.25">
      <c r="A84" s="127" t="s">
        <v>579</v>
      </c>
      <c r="B84" s="126" t="s">
        <v>580</v>
      </c>
      <c r="C84" s="127" t="s">
        <v>581</v>
      </c>
      <c r="D84" s="127" t="s">
        <v>581</v>
      </c>
      <c r="E84" s="127" t="s">
        <v>38</v>
      </c>
      <c r="F84" s="17" t="str">
        <f t="shared" si="1"/>
        <v>1076-CC Intellectual Property and Innovation</v>
      </c>
      <c r="G84" s="127" t="s">
        <v>240</v>
      </c>
      <c r="H84" s="127" t="s">
        <v>582</v>
      </c>
      <c r="I84" s="127" t="s">
        <v>583</v>
      </c>
      <c r="J84" s="127" t="s">
        <v>583</v>
      </c>
      <c r="K84" s="127" t="s">
        <v>135</v>
      </c>
      <c r="L84" s="127" t="s">
        <v>229</v>
      </c>
    </row>
    <row r="85" spans="1:12" ht="38.25">
      <c r="A85" s="127" t="s">
        <v>584</v>
      </c>
      <c r="B85" s="126" t="s">
        <v>585</v>
      </c>
      <c r="C85" s="127" t="s">
        <v>586</v>
      </c>
      <c r="D85" s="127" t="s">
        <v>586</v>
      </c>
      <c r="E85" s="127" t="s">
        <v>38</v>
      </c>
      <c r="F85" s="17" t="str">
        <f t="shared" si="1"/>
        <v>1065-CC Interactive Media Game Development - IMGD</v>
      </c>
      <c r="G85" s="127" t="s">
        <v>247</v>
      </c>
      <c r="H85" s="127" t="s">
        <v>587</v>
      </c>
      <c r="I85" s="127" t="s">
        <v>588</v>
      </c>
      <c r="J85" s="127" t="s">
        <v>588</v>
      </c>
      <c r="K85" s="127" t="s">
        <v>135</v>
      </c>
      <c r="L85" s="127" t="s">
        <v>201</v>
      </c>
    </row>
    <row r="86" spans="1:12" ht="51">
      <c r="A86" s="127" t="s">
        <v>589</v>
      </c>
      <c r="B86" s="126" t="s">
        <v>590</v>
      </c>
      <c r="C86" s="127" t="s">
        <v>591</v>
      </c>
      <c r="D86" s="127" t="s">
        <v>591</v>
      </c>
      <c r="E86" s="127" t="s">
        <v>38</v>
      </c>
      <c r="F86" s="17" t="str">
        <f t="shared" si="1"/>
        <v>1018-CC Interdisciplinary and Global Studies - IGSD</v>
      </c>
      <c r="G86" s="127" t="s">
        <v>518</v>
      </c>
      <c r="H86" s="127" t="s">
        <v>519</v>
      </c>
      <c r="I86" s="127" t="s">
        <v>520</v>
      </c>
      <c r="J86" s="127" t="s">
        <v>519</v>
      </c>
      <c r="K86" s="127" t="s">
        <v>135</v>
      </c>
      <c r="L86" s="127" t="s">
        <v>201</v>
      </c>
    </row>
    <row r="87" spans="1:12" ht="51">
      <c r="A87" s="127" t="s">
        <v>592</v>
      </c>
      <c r="B87" s="126" t="s">
        <v>593</v>
      </c>
      <c r="C87" s="127" t="s">
        <v>594</v>
      </c>
      <c r="D87" s="127" t="s">
        <v>594</v>
      </c>
      <c r="E87" s="127" t="s">
        <v>38</v>
      </c>
      <c r="F87" s="17" t="str">
        <f t="shared" si="1"/>
        <v>1210-CC International and Global Studies Program</v>
      </c>
      <c r="G87" s="127" t="s">
        <v>518</v>
      </c>
      <c r="H87" s="127" t="s">
        <v>519</v>
      </c>
      <c r="I87" s="127" t="s">
        <v>520</v>
      </c>
      <c r="J87" s="127" t="s">
        <v>519</v>
      </c>
      <c r="K87" s="127" t="s">
        <v>135</v>
      </c>
      <c r="L87" s="127" t="s">
        <v>201</v>
      </c>
    </row>
    <row r="88" spans="1:12" ht="114.75">
      <c r="A88" s="127" t="s">
        <v>595</v>
      </c>
      <c r="B88" s="126" t="s">
        <v>596</v>
      </c>
      <c r="C88" s="127" t="s">
        <v>597</v>
      </c>
      <c r="D88" s="127" t="s">
        <v>597</v>
      </c>
      <c r="E88" s="127" t="s">
        <v>38</v>
      </c>
      <c r="F88" s="17" t="str">
        <f t="shared" si="1"/>
        <v>1119-CC International House</v>
      </c>
      <c r="G88" s="127" t="s">
        <v>339</v>
      </c>
      <c r="H88" s="127" t="s">
        <v>598</v>
      </c>
      <c r="I88" s="127" t="s">
        <v>599</v>
      </c>
      <c r="J88" s="127" t="s">
        <v>600</v>
      </c>
      <c r="K88" s="127" t="s">
        <v>135</v>
      </c>
      <c r="L88" s="127" t="s">
        <v>167</v>
      </c>
    </row>
    <row r="89" spans="1:12" ht="51">
      <c r="A89" s="127" t="s">
        <v>601</v>
      </c>
      <c r="B89" s="126" t="s">
        <v>602</v>
      </c>
      <c r="C89" s="127" t="s">
        <v>603</v>
      </c>
      <c r="D89" s="127" t="s">
        <v>603</v>
      </c>
      <c r="E89" s="127" t="s">
        <v>38</v>
      </c>
      <c r="F89" s="17" t="str">
        <f t="shared" si="1"/>
        <v>1224-CC Internet Connection</v>
      </c>
      <c r="G89" s="127" t="s">
        <v>140</v>
      </c>
      <c r="H89" s="127" t="s">
        <v>563</v>
      </c>
      <c r="I89" s="127" t="s">
        <v>142</v>
      </c>
      <c r="J89" s="127" t="s">
        <v>604</v>
      </c>
      <c r="K89" s="127" t="s">
        <v>135</v>
      </c>
      <c r="L89" s="127" t="s">
        <v>136</v>
      </c>
    </row>
    <row r="90" spans="1:12" ht="63.75">
      <c r="A90" s="127" t="s">
        <v>605</v>
      </c>
      <c r="B90" s="126" t="s">
        <v>606</v>
      </c>
      <c r="C90" s="127" t="s">
        <v>607</v>
      </c>
      <c r="D90" s="127" t="s">
        <v>607</v>
      </c>
      <c r="E90" s="127" t="s">
        <v>38</v>
      </c>
      <c r="F90" s="17" t="str">
        <f t="shared" si="1"/>
        <v>1150-CC IT Support Services</v>
      </c>
      <c r="G90" s="127" t="s">
        <v>140</v>
      </c>
      <c r="H90" s="127" t="s">
        <v>608</v>
      </c>
      <c r="I90" s="127" t="s">
        <v>142</v>
      </c>
      <c r="J90" s="127" t="s">
        <v>609</v>
      </c>
      <c r="K90" s="127" t="s">
        <v>135</v>
      </c>
      <c r="L90" s="127" t="s">
        <v>136</v>
      </c>
    </row>
    <row r="91" spans="1:12" ht="51">
      <c r="A91" s="127" t="s">
        <v>610</v>
      </c>
      <c r="B91" s="126" t="s">
        <v>611</v>
      </c>
      <c r="C91" s="127" t="s">
        <v>612</v>
      </c>
      <c r="D91" s="127" t="s">
        <v>612</v>
      </c>
      <c r="E91" s="127" t="s">
        <v>38</v>
      </c>
      <c r="F91" s="17" t="str">
        <f t="shared" si="1"/>
        <v>1015-CC IT Systems Operations</v>
      </c>
      <c r="G91" s="127" t="s">
        <v>140</v>
      </c>
      <c r="H91" s="127" t="s">
        <v>608</v>
      </c>
      <c r="I91" s="127" t="s">
        <v>142</v>
      </c>
      <c r="J91" s="127" t="s">
        <v>143</v>
      </c>
      <c r="K91" s="127" t="s">
        <v>135</v>
      </c>
      <c r="L91" s="127" t="s">
        <v>136</v>
      </c>
    </row>
    <row r="92" spans="1:12" ht="51">
      <c r="A92" s="127" t="s">
        <v>613</v>
      </c>
      <c r="B92" s="126" t="s">
        <v>614</v>
      </c>
      <c r="C92" s="127" t="s">
        <v>615</v>
      </c>
      <c r="D92" s="127" t="s">
        <v>615</v>
      </c>
      <c r="E92" s="127" t="s">
        <v>38</v>
      </c>
      <c r="F92" s="17" t="str">
        <f t="shared" si="1"/>
        <v>1219-CC Lancaster Island</v>
      </c>
      <c r="G92" s="127" t="s">
        <v>360</v>
      </c>
      <c r="H92" s="127" t="s">
        <v>498</v>
      </c>
      <c r="I92" s="127" t="s">
        <v>362</v>
      </c>
      <c r="J92" s="127" t="s">
        <v>363</v>
      </c>
      <c r="K92" s="127" t="s">
        <v>135</v>
      </c>
      <c r="L92" s="127" t="s">
        <v>229</v>
      </c>
    </row>
    <row r="93" spans="1:12" ht="63.75">
      <c r="A93" s="127" t="s">
        <v>616</v>
      </c>
      <c r="B93" s="126" t="s">
        <v>617</v>
      </c>
      <c r="C93" s="127" t="s">
        <v>618</v>
      </c>
      <c r="D93" s="127" t="s">
        <v>618</v>
      </c>
      <c r="E93" s="127" t="s">
        <v>38</v>
      </c>
      <c r="F93" s="17" t="str">
        <f t="shared" si="1"/>
        <v>1105-CC Leadership Giving</v>
      </c>
      <c r="G93" s="127" t="s">
        <v>180</v>
      </c>
      <c r="H93" s="127" t="s">
        <v>619</v>
      </c>
      <c r="I93" s="127" t="s">
        <v>620</v>
      </c>
      <c r="J93" s="127" t="s">
        <v>621</v>
      </c>
      <c r="K93" s="127" t="s">
        <v>135</v>
      </c>
      <c r="L93" s="127" t="s">
        <v>184</v>
      </c>
    </row>
    <row r="94" spans="1:12" ht="114.75">
      <c r="A94" s="127" t="s">
        <v>622</v>
      </c>
      <c r="B94" s="126" t="s">
        <v>623</v>
      </c>
      <c r="C94" s="127" t="s">
        <v>624</v>
      </c>
      <c r="D94" s="127" t="s">
        <v>624</v>
      </c>
      <c r="E94" s="127" t="s">
        <v>38</v>
      </c>
      <c r="F94" s="17" t="str">
        <f t="shared" si="1"/>
        <v>1016-CC Library</v>
      </c>
      <c r="G94" s="127" t="s">
        <v>205</v>
      </c>
      <c r="H94" s="127" t="s">
        <v>625</v>
      </c>
      <c r="I94" s="127" t="s">
        <v>626</v>
      </c>
      <c r="J94" s="127" t="s">
        <v>627</v>
      </c>
      <c r="K94" s="127" t="s">
        <v>135</v>
      </c>
      <c r="L94" s="127" t="s">
        <v>136</v>
      </c>
    </row>
    <row r="95" spans="1:12" ht="63.75">
      <c r="A95" s="127" t="s">
        <v>628</v>
      </c>
      <c r="B95" s="126" t="s">
        <v>629</v>
      </c>
      <c r="C95" s="127" t="s">
        <v>630</v>
      </c>
      <c r="D95" s="127" t="s">
        <v>630</v>
      </c>
      <c r="E95" s="127" t="s">
        <v>38</v>
      </c>
      <c r="F95" s="17" t="str">
        <f t="shared" si="1"/>
        <v>1063-CC Life Science and Bioengineering Center - LSBC</v>
      </c>
      <c r="G95" s="127" t="s">
        <v>253</v>
      </c>
      <c r="H95" s="127" t="s">
        <v>631</v>
      </c>
      <c r="I95" s="127" t="s">
        <v>632</v>
      </c>
      <c r="J95" s="127" t="s">
        <v>633</v>
      </c>
      <c r="K95" s="127" t="s">
        <v>135</v>
      </c>
      <c r="L95" s="127" t="s">
        <v>201</v>
      </c>
    </row>
    <row r="96" spans="1:12" ht="51">
      <c r="A96" s="127" t="s">
        <v>634</v>
      </c>
      <c r="B96" s="126" t="s">
        <v>635</v>
      </c>
      <c r="C96" s="127" t="s">
        <v>636</v>
      </c>
      <c r="D96" s="127" t="s">
        <v>636</v>
      </c>
      <c r="E96" s="127" t="s">
        <v>38</v>
      </c>
      <c r="F96" s="17" t="str">
        <f t="shared" si="1"/>
        <v>1094-CC Mail Services</v>
      </c>
      <c r="G96" s="127" t="s">
        <v>637</v>
      </c>
      <c r="H96" s="127" t="s">
        <v>638</v>
      </c>
      <c r="I96" s="127" t="s">
        <v>362</v>
      </c>
      <c r="J96" s="127" t="s">
        <v>638</v>
      </c>
      <c r="K96" s="127" t="s">
        <v>135</v>
      </c>
      <c r="L96" s="127" t="s">
        <v>292</v>
      </c>
    </row>
    <row r="97" spans="1:12" ht="114.75">
      <c r="A97" s="127" t="s">
        <v>639</v>
      </c>
      <c r="B97" s="126" t="s">
        <v>640</v>
      </c>
      <c r="C97" s="127" t="s">
        <v>641</v>
      </c>
      <c r="D97" s="127" t="s">
        <v>641</v>
      </c>
      <c r="E97" s="127" t="s">
        <v>38</v>
      </c>
      <c r="F97" s="17" t="str">
        <f t="shared" si="1"/>
        <v>1062-CC Major Instrumentation</v>
      </c>
      <c r="G97" s="127" t="s">
        <v>253</v>
      </c>
      <c r="H97" s="127" t="s">
        <v>631</v>
      </c>
      <c r="I97" s="127" t="s">
        <v>642</v>
      </c>
      <c r="J97" s="127" t="s">
        <v>643</v>
      </c>
      <c r="K97" s="127" t="s">
        <v>135</v>
      </c>
      <c r="L97" s="127" t="s">
        <v>201</v>
      </c>
    </row>
    <row r="98" spans="1:12" ht="89.25">
      <c r="A98" s="127" t="s">
        <v>644</v>
      </c>
      <c r="B98" s="126" t="s">
        <v>645</v>
      </c>
      <c r="C98" s="127" t="s">
        <v>646</v>
      </c>
      <c r="D98" s="127" t="s">
        <v>646</v>
      </c>
      <c r="E98" s="127" t="s">
        <v>38</v>
      </c>
      <c r="F98" s="17" t="str">
        <f t="shared" si="1"/>
        <v>1155-CC Major Qualifying Project - MQP</v>
      </c>
      <c r="G98" s="127" t="s">
        <v>260</v>
      </c>
      <c r="H98" s="127" t="s">
        <v>647</v>
      </c>
      <c r="I98" s="127" t="s">
        <v>262</v>
      </c>
      <c r="J98" s="127" t="s">
        <v>648</v>
      </c>
      <c r="K98" s="127" t="s">
        <v>135</v>
      </c>
      <c r="L98" s="127" t="s">
        <v>201</v>
      </c>
    </row>
    <row r="99" spans="1:12" ht="51">
      <c r="A99" s="127" t="s">
        <v>649</v>
      </c>
      <c r="B99" s="126" t="s">
        <v>650</v>
      </c>
      <c r="C99" s="127" t="s">
        <v>651</v>
      </c>
      <c r="D99" s="127" t="s">
        <v>651</v>
      </c>
      <c r="E99" s="127" t="s">
        <v>38</v>
      </c>
      <c r="F99" s="17" t="str">
        <f t="shared" si="1"/>
        <v>1234-CC Makerspace</v>
      </c>
      <c r="G99" s="127" t="s">
        <v>140</v>
      </c>
      <c r="H99" s="127" t="s">
        <v>573</v>
      </c>
      <c r="I99" s="127" t="s">
        <v>142</v>
      </c>
      <c r="J99" s="127" t="s">
        <v>652</v>
      </c>
      <c r="K99" s="127" t="s">
        <v>135</v>
      </c>
      <c r="L99" s="127" t="s">
        <v>201</v>
      </c>
    </row>
    <row r="100" spans="1:12" ht="63.75">
      <c r="A100" s="127" t="s">
        <v>653</v>
      </c>
      <c r="B100" s="126" t="s">
        <v>654</v>
      </c>
      <c r="C100" s="127" t="s">
        <v>655</v>
      </c>
      <c r="D100" s="127" t="s">
        <v>655</v>
      </c>
      <c r="E100" s="127" t="s">
        <v>38</v>
      </c>
      <c r="F100" s="17" t="str">
        <f t="shared" si="1"/>
        <v>1057-CC Manufacturing Engineering</v>
      </c>
      <c r="G100" s="127" t="s">
        <v>171</v>
      </c>
      <c r="H100" s="127" t="s">
        <v>656</v>
      </c>
      <c r="I100" s="127" t="s">
        <v>657</v>
      </c>
      <c r="J100" s="127" t="s">
        <v>658</v>
      </c>
      <c r="K100" s="127" t="s">
        <v>135</v>
      </c>
      <c r="L100" s="127" t="s">
        <v>201</v>
      </c>
    </row>
    <row r="101" spans="1:12" ht="63.75">
      <c r="A101" s="127" t="s">
        <v>659</v>
      </c>
      <c r="B101" s="126" t="s">
        <v>660</v>
      </c>
      <c r="C101" s="127" t="s">
        <v>661</v>
      </c>
      <c r="D101" s="127" t="s">
        <v>661</v>
      </c>
      <c r="E101" s="127" t="s">
        <v>38</v>
      </c>
      <c r="F101" s="17" t="str">
        <f t="shared" si="1"/>
        <v>1011-CC Marketing Communications</v>
      </c>
      <c r="G101" s="127" t="s">
        <v>662</v>
      </c>
      <c r="H101" s="127" t="s">
        <v>663</v>
      </c>
      <c r="I101" s="127" t="s">
        <v>664</v>
      </c>
      <c r="J101" s="127" t="s">
        <v>665</v>
      </c>
      <c r="K101" s="127" t="s">
        <v>135</v>
      </c>
      <c r="L101" s="127" t="s">
        <v>184</v>
      </c>
    </row>
    <row r="102" spans="1:12" ht="63.75">
      <c r="A102" s="127" t="s">
        <v>666</v>
      </c>
      <c r="B102" s="126" t="s">
        <v>667</v>
      </c>
      <c r="C102" s="127" t="s">
        <v>668</v>
      </c>
      <c r="D102" s="127" t="s">
        <v>668</v>
      </c>
      <c r="E102" s="127" t="s">
        <v>38</v>
      </c>
      <c r="F102" s="17" t="str">
        <f t="shared" si="1"/>
        <v>1112-CC Marketing Communications Creative</v>
      </c>
      <c r="G102" s="127" t="s">
        <v>662</v>
      </c>
      <c r="H102" s="127" t="s">
        <v>669</v>
      </c>
      <c r="I102" s="127" t="s">
        <v>670</v>
      </c>
      <c r="J102" s="127" t="s">
        <v>665</v>
      </c>
      <c r="K102" s="127" t="s">
        <v>135</v>
      </c>
      <c r="L102" s="127" t="s">
        <v>184</v>
      </c>
    </row>
    <row r="103" spans="1:12" ht="63.75">
      <c r="A103" s="127" t="s">
        <v>671</v>
      </c>
      <c r="B103" s="126" t="s">
        <v>672</v>
      </c>
      <c r="C103" s="127" t="s">
        <v>673</v>
      </c>
      <c r="D103" s="127" t="s">
        <v>673</v>
      </c>
      <c r="E103" s="127" t="s">
        <v>38</v>
      </c>
      <c r="F103" s="17" t="str">
        <f t="shared" si="1"/>
        <v>1114-CC Marketing Technology</v>
      </c>
      <c r="G103" s="127" t="s">
        <v>662</v>
      </c>
      <c r="H103" s="127" t="s">
        <v>674</v>
      </c>
      <c r="I103" s="127" t="s">
        <v>670</v>
      </c>
      <c r="J103" s="127" t="s">
        <v>665</v>
      </c>
      <c r="K103" s="127" t="s">
        <v>135</v>
      </c>
      <c r="L103" s="127" t="s">
        <v>184</v>
      </c>
    </row>
    <row r="104" spans="1:12" ht="63.75">
      <c r="A104" s="127" t="s">
        <v>675</v>
      </c>
      <c r="B104" s="126" t="s">
        <v>676</v>
      </c>
      <c r="C104" s="127" t="s">
        <v>677</v>
      </c>
      <c r="D104" s="127" t="s">
        <v>677</v>
      </c>
      <c r="E104" s="127" t="s">
        <v>38</v>
      </c>
      <c r="F104" s="17" t="str">
        <f t="shared" si="1"/>
        <v>1250-CC Mass Academy</v>
      </c>
      <c r="G104" s="127" t="s">
        <v>131</v>
      </c>
      <c r="H104" s="127" t="s">
        <v>678</v>
      </c>
      <c r="I104" s="127" t="s">
        <v>679</v>
      </c>
      <c r="J104" s="127" t="s">
        <v>680</v>
      </c>
      <c r="K104" s="127" t="s">
        <v>681</v>
      </c>
      <c r="L104" s="127" t="s">
        <v>176</v>
      </c>
    </row>
    <row r="105" spans="1:12" ht="63.75">
      <c r="A105" s="127" t="s">
        <v>682</v>
      </c>
      <c r="B105" s="126" t="s">
        <v>683</v>
      </c>
      <c r="C105" s="127" t="s">
        <v>684</v>
      </c>
      <c r="D105" s="127" t="s">
        <v>684</v>
      </c>
      <c r="E105" s="127" t="s">
        <v>38</v>
      </c>
      <c r="F105" s="17" t="str">
        <f t="shared" si="1"/>
        <v>1157-CC Materials Science and Engineering</v>
      </c>
      <c r="G105" s="127" t="s">
        <v>171</v>
      </c>
      <c r="H105" s="127" t="s">
        <v>656</v>
      </c>
      <c r="I105" s="127" t="s">
        <v>657</v>
      </c>
      <c r="J105" s="127" t="s">
        <v>658</v>
      </c>
      <c r="K105" s="127" t="s">
        <v>175</v>
      </c>
      <c r="L105" s="127" t="s">
        <v>201</v>
      </c>
    </row>
    <row r="106" spans="1:12" ht="38.25">
      <c r="A106" s="127" t="s">
        <v>685</v>
      </c>
      <c r="B106" s="126" t="s">
        <v>686</v>
      </c>
      <c r="C106" s="127" t="s">
        <v>687</v>
      </c>
      <c r="D106" s="127" t="s">
        <v>687</v>
      </c>
      <c r="E106" s="127" t="s">
        <v>38</v>
      </c>
      <c r="F106" s="17" t="str">
        <f t="shared" si="1"/>
        <v>1069-CC Mathematics</v>
      </c>
      <c r="G106" s="127" t="s">
        <v>329</v>
      </c>
      <c r="H106" s="127" t="s">
        <v>688</v>
      </c>
      <c r="I106" s="127" t="s">
        <v>689</v>
      </c>
      <c r="J106" s="127" t="s">
        <v>689</v>
      </c>
      <c r="K106" s="127" t="s">
        <v>135</v>
      </c>
      <c r="L106" s="127" t="s">
        <v>201</v>
      </c>
    </row>
    <row r="107" spans="1:12" ht="89.25">
      <c r="A107" s="127" t="s">
        <v>690</v>
      </c>
      <c r="B107" s="126" t="s">
        <v>691</v>
      </c>
      <c r="C107" s="127" t="s">
        <v>692</v>
      </c>
      <c r="D107" s="127" t="s">
        <v>692</v>
      </c>
      <c r="E107" s="127" t="s">
        <v>38</v>
      </c>
      <c r="F107" s="17" t="str">
        <f t="shared" si="1"/>
        <v>1028-CC Mechanical Engineering</v>
      </c>
      <c r="G107" s="127" t="s">
        <v>171</v>
      </c>
      <c r="H107" s="127" t="s">
        <v>693</v>
      </c>
      <c r="I107" s="127" t="s">
        <v>694</v>
      </c>
      <c r="J107" s="127" t="s">
        <v>695</v>
      </c>
      <c r="K107" s="127" t="s">
        <v>135</v>
      </c>
      <c r="L107" s="127" t="s">
        <v>201</v>
      </c>
    </row>
    <row r="108" spans="1:12" ht="63.75">
      <c r="A108" s="127" t="s">
        <v>696</v>
      </c>
      <c r="B108" s="126" t="s">
        <v>697</v>
      </c>
      <c r="C108" s="127" t="s">
        <v>698</v>
      </c>
      <c r="D108" s="127" t="s">
        <v>698</v>
      </c>
      <c r="E108" s="127" t="s">
        <v>38</v>
      </c>
      <c r="F108" s="17" t="str">
        <f t="shared" si="1"/>
        <v>1111-CC Media Relations and Communications</v>
      </c>
      <c r="G108" s="127" t="s">
        <v>662</v>
      </c>
      <c r="H108" s="127" t="s">
        <v>699</v>
      </c>
      <c r="I108" s="127" t="s">
        <v>670</v>
      </c>
      <c r="J108" s="127" t="s">
        <v>665</v>
      </c>
      <c r="K108" s="127" t="s">
        <v>135</v>
      </c>
      <c r="L108" s="127" t="s">
        <v>184</v>
      </c>
    </row>
    <row r="109" spans="1:12" ht="63.75">
      <c r="A109" s="127" t="s">
        <v>700</v>
      </c>
      <c r="B109" s="126" t="s">
        <v>701</v>
      </c>
      <c r="C109" s="127" t="s">
        <v>702</v>
      </c>
      <c r="D109" s="127" t="s">
        <v>702</v>
      </c>
      <c r="E109" s="127" t="s">
        <v>38</v>
      </c>
      <c r="F109" s="17" t="str">
        <f t="shared" si="1"/>
        <v>1019-CC Men's Basketball</v>
      </c>
      <c r="G109" s="127" t="s">
        <v>233</v>
      </c>
      <c r="H109" s="127" t="s">
        <v>234</v>
      </c>
      <c r="I109" s="127" t="s">
        <v>235</v>
      </c>
      <c r="J109" s="127" t="s">
        <v>236</v>
      </c>
      <c r="K109" s="127" t="s">
        <v>135</v>
      </c>
      <c r="L109" s="127" t="s">
        <v>201</v>
      </c>
    </row>
    <row r="110" spans="1:12" ht="63.75">
      <c r="A110" s="127" t="s">
        <v>703</v>
      </c>
      <c r="B110" s="126" t="s">
        <v>704</v>
      </c>
      <c r="C110" s="127" t="s">
        <v>705</v>
      </c>
      <c r="D110" s="127" t="s">
        <v>705</v>
      </c>
      <c r="E110" s="127" t="s">
        <v>38</v>
      </c>
      <c r="F110" s="17" t="str">
        <f t="shared" si="1"/>
        <v>1132-CC Men's Cross Country and Track and Field</v>
      </c>
      <c r="G110" s="127" t="s">
        <v>233</v>
      </c>
      <c r="H110" s="127" t="s">
        <v>234</v>
      </c>
      <c r="I110" s="127" t="s">
        <v>235</v>
      </c>
      <c r="J110" s="127" t="s">
        <v>236</v>
      </c>
      <c r="K110" s="127" t="s">
        <v>135</v>
      </c>
      <c r="L110" s="127" t="s">
        <v>201</v>
      </c>
    </row>
    <row r="111" spans="1:12" ht="63.75">
      <c r="A111" s="127" t="s">
        <v>706</v>
      </c>
      <c r="B111" s="126" t="s">
        <v>707</v>
      </c>
      <c r="C111" s="127" t="s">
        <v>708</v>
      </c>
      <c r="D111" s="127" t="s">
        <v>708</v>
      </c>
      <c r="E111" s="127" t="s">
        <v>38</v>
      </c>
      <c r="F111" s="17" t="str">
        <f t="shared" si="1"/>
        <v>1131-CC Men's Rowing</v>
      </c>
      <c r="G111" s="127" t="s">
        <v>233</v>
      </c>
      <c r="H111" s="127" t="s">
        <v>234</v>
      </c>
      <c r="I111" s="127" t="s">
        <v>235</v>
      </c>
      <c r="J111" s="127" t="s">
        <v>236</v>
      </c>
      <c r="K111" s="127" t="s">
        <v>135</v>
      </c>
      <c r="L111" s="127" t="s">
        <v>201</v>
      </c>
    </row>
    <row r="112" spans="1:12" ht="63.75">
      <c r="A112" s="127" t="s">
        <v>709</v>
      </c>
      <c r="B112" s="126" t="s">
        <v>710</v>
      </c>
      <c r="C112" s="127" t="s">
        <v>711</v>
      </c>
      <c r="D112" s="127" t="s">
        <v>711</v>
      </c>
      <c r="E112" s="127" t="s">
        <v>38</v>
      </c>
      <c r="F112" s="17" t="str">
        <f t="shared" si="1"/>
        <v>1134-CC Men's Soccer</v>
      </c>
      <c r="G112" s="127" t="s">
        <v>233</v>
      </c>
      <c r="H112" s="127" t="s">
        <v>234</v>
      </c>
      <c r="I112" s="127" t="s">
        <v>235</v>
      </c>
      <c r="J112" s="127" t="s">
        <v>236</v>
      </c>
      <c r="K112" s="127" t="s">
        <v>135</v>
      </c>
      <c r="L112" s="127" t="s">
        <v>201</v>
      </c>
    </row>
    <row r="113" spans="1:12" ht="63.75">
      <c r="A113" s="127" t="s">
        <v>712</v>
      </c>
      <c r="B113" s="126" t="s">
        <v>713</v>
      </c>
      <c r="C113" s="127" t="s">
        <v>714</v>
      </c>
      <c r="D113" s="127" t="s">
        <v>714</v>
      </c>
      <c r="E113" s="127" t="s">
        <v>38</v>
      </c>
      <c r="F113" s="17" t="str">
        <f t="shared" si="1"/>
        <v>1135-CC Men's Swimming &amp; Diving</v>
      </c>
      <c r="G113" s="127" t="s">
        <v>233</v>
      </c>
      <c r="H113" s="127" t="s">
        <v>234</v>
      </c>
      <c r="I113" s="127" t="s">
        <v>235</v>
      </c>
      <c r="J113" s="127" t="s">
        <v>236</v>
      </c>
      <c r="K113" s="127" t="s">
        <v>135</v>
      </c>
      <c r="L113" s="127" t="s">
        <v>201</v>
      </c>
    </row>
    <row r="114" spans="1:12" ht="38.25">
      <c r="A114" s="127" t="s">
        <v>715</v>
      </c>
      <c r="B114" s="126" t="s">
        <v>716</v>
      </c>
      <c r="C114" s="127" t="s">
        <v>717</v>
      </c>
      <c r="D114" s="127" t="s">
        <v>717</v>
      </c>
      <c r="E114" s="127" t="s">
        <v>38</v>
      </c>
      <c r="F114" s="17" t="str">
        <f t="shared" si="1"/>
        <v>1252-CC Messenger Hall</v>
      </c>
      <c r="G114" s="127" t="s">
        <v>281</v>
      </c>
      <c r="H114" s="127" t="s">
        <v>460</v>
      </c>
      <c r="I114" s="127" t="s">
        <v>461</v>
      </c>
      <c r="J114" s="127" t="s">
        <v>462</v>
      </c>
      <c r="K114" s="127" t="s">
        <v>135</v>
      </c>
      <c r="L114" s="127" t="s">
        <v>285</v>
      </c>
    </row>
    <row r="115" spans="1:12" ht="63.75">
      <c r="A115" s="127" t="s">
        <v>718</v>
      </c>
      <c r="B115" s="126" t="s">
        <v>719</v>
      </c>
      <c r="C115" s="127" t="s">
        <v>720</v>
      </c>
      <c r="D115" s="127" t="s">
        <v>720</v>
      </c>
      <c r="E115" s="127" t="s">
        <v>38</v>
      </c>
      <c r="F115" s="17" t="str">
        <f t="shared" si="1"/>
        <v>1158-CC Metal Processing Institute - MPI</v>
      </c>
      <c r="G115" s="127" t="s">
        <v>171</v>
      </c>
      <c r="H115" s="127" t="s">
        <v>172</v>
      </c>
      <c r="I115" s="127" t="s">
        <v>173</v>
      </c>
      <c r="J115" s="127" t="s">
        <v>174</v>
      </c>
      <c r="K115" s="127" t="s">
        <v>175</v>
      </c>
      <c r="L115" s="127" t="s">
        <v>201</v>
      </c>
    </row>
    <row r="116" spans="1:12" ht="114.75">
      <c r="A116" s="127" t="s">
        <v>721</v>
      </c>
      <c r="B116" s="126" t="s">
        <v>722</v>
      </c>
      <c r="C116" s="127" t="s">
        <v>723</v>
      </c>
      <c r="D116" s="127" t="s">
        <v>723</v>
      </c>
      <c r="E116" s="127" t="s">
        <v>38</v>
      </c>
      <c r="F116" s="17" t="str">
        <f t="shared" si="1"/>
        <v>1061-CC Microscopy and Histology</v>
      </c>
      <c r="G116" s="127" t="s">
        <v>253</v>
      </c>
      <c r="H116" s="127" t="s">
        <v>631</v>
      </c>
      <c r="I116" s="127" t="s">
        <v>642</v>
      </c>
      <c r="J116" s="127" t="s">
        <v>724</v>
      </c>
      <c r="K116" s="127" t="s">
        <v>135</v>
      </c>
      <c r="L116" s="127" t="s">
        <v>201</v>
      </c>
    </row>
    <row r="117" spans="1:12" ht="63.75">
      <c r="A117" s="127" t="s">
        <v>725</v>
      </c>
      <c r="B117" s="126" t="s">
        <v>726</v>
      </c>
      <c r="C117" s="127" t="s">
        <v>727</v>
      </c>
      <c r="D117" s="127" t="s">
        <v>727</v>
      </c>
      <c r="E117" s="127" t="s">
        <v>38</v>
      </c>
      <c r="F117" s="17" t="str">
        <f t="shared" si="1"/>
        <v>1071-CC Military Science</v>
      </c>
      <c r="G117" s="127" t="s">
        <v>131</v>
      </c>
      <c r="H117" s="127" t="s">
        <v>728</v>
      </c>
      <c r="I117" s="127" t="s">
        <v>729</v>
      </c>
      <c r="J117" s="127" t="s">
        <v>730</v>
      </c>
      <c r="K117" s="127" t="s">
        <v>135</v>
      </c>
      <c r="L117" s="127" t="s">
        <v>201</v>
      </c>
    </row>
    <row r="118" spans="1:12" ht="38.25">
      <c r="A118" s="127" t="s">
        <v>731</v>
      </c>
      <c r="B118" s="126" t="s">
        <v>732</v>
      </c>
      <c r="C118" s="127" t="s">
        <v>733</v>
      </c>
      <c r="D118" s="127" t="s">
        <v>733</v>
      </c>
      <c r="E118" s="127" t="s">
        <v>38</v>
      </c>
      <c r="F118" s="17" t="str">
        <f t="shared" si="1"/>
        <v>1075-CC Morgan Teaching and Learning Center</v>
      </c>
      <c r="G118" s="127" t="s">
        <v>131</v>
      </c>
      <c r="H118" s="127" t="s">
        <v>734</v>
      </c>
      <c r="I118" s="127" t="s">
        <v>488</v>
      </c>
      <c r="J118" s="127" t="s">
        <v>228</v>
      </c>
      <c r="K118" s="127" t="s">
        <v>135</v>
      </c>
      <c r="L118" s="127" t="s">
        <v>136</v>
      </c>
    </row>
    <row r="119" spans="1:12" ht="51">
      <c r="A119" s="127" t="s">
        <v>735</v>
      </c>
      <c r="B119" s="126" t="s">
        <v>736</v>
      </c>
      <c r="C119" s="127" t="s">
        <v>737</v>
      </c>
      <c r="D119" s="127" t="s">
        <v>737</v>
      </c>
      <c r="E119" s="127" t="s">
        <v>38</v>
      </c>
      <c r="F119" s="17" t="str">
        <f t="shared" si="1"/>
        <v>1127-CC Multicultural Affairs</v>
      </c>
      <c r="G119" s="127" t="s">
        <v>433</v>
      </c>
      <c r="H119" s="127" t="s">
        <v>434</v>
      </c>
      <c r="I119" s="127" t="s">
        <v>435</v>
      </c>
      <c r="J119" s="127" t="s">
        <v>435</v>
      </c>
      <c r="K119" s="127" t="s">
        <v>135</v>
      </c>
      <c r="L119" s="127" t="s">
        <v>167</v>
      </c>
    </row>
    <row r="120" spans="1:12" ht="63.75">
      <c r="A120" s="127" t="s">
        <v>738</v>
      </c>
      <c r="B120" s="126" t="s">
        <v>739</v>
      </c>
      <c r="C120" s="127" t="s">
        <v>740</v>
      </c>
      <c r="D120" s="127" t="s">
        <v>740</v>
      </c>
      <c r="E120" s="127" t="s">
        <v>38</v>
      </c>
      <c r="F120" s="17" t="str">
        <f t="shared" si="1"/>
        <v>1147-CC Network Operations</v>
      </c>
      <c r="G120" s="127" t="s">
        <v>140</v>
      </c>
      <c r="H120" s="127" t="s">
        <v>563</v>
      </c>
      <c r="I120" s="127" t="s">
        <v>142</v>
      </c>
      <c r="J120" s="127" t="s">
        <v>741</v>
      </c>
      <c r="K120" s="127" t="s">
        <v>135</v>
      </c>
      <c r="L120" s="127" t="s">
        <v>136</v>
      </c>
    </row>
    <row r="121" spans="1:12" ht="51">
      <c r="A121" s="127" t="s">
        <v>742</v>
      </c>
      <c r="B121" s="126" t="s">
        <v>743</v>
      </c>
      <c r="C121" s="127" t="s">
        <v>744</v>
      </c>
      <c r="D121" s="127" t="s">
        <v>744</v>
      </c>
      <c r="E121" s="127" t="s">
        <v>38</v>
      </c>
      <c r="F121" s="17" t="str">
        <f t="shared" si="1"/>
        <v>1005-CC Office of Sponsored Programs</v>
      </c>
      <c r="G121" s="127" t="s">
        <v>240</v>
      </c>
      <c r="H121" s="127" t="s">
        <v>745</v>
      </c>
      <c r="I121" s="127" t="s">
        <v>540</v>
      </c>
      <c r="J121" s="127" t="s">
        <v>746</v>
      </c>
      <c r="K121" s="127" t="s">
        <v>135</v>
      </c>
      <c r="L121" s="127" t="s">
        <v>136</v>
      </c>
    </row>
    <row r="122" spans="1:12" ht="51">
      <c r="A122" s="127" t="s">
        <v>747</v>
      </c>
      <c r="B122" s="126" t="s">
        <v>748</v>
      </c>
      <c r="C122" s="127" t="s">
        <v>749</v>
      </c>
      <c r="D122" s="127" t="s">
        <v>749</v>
      </c>
      <c r="E122" s="127" t="s">
        <v>38</v>
      </c>
      <c r="F122" s="17" t="str">
        <f t="shared" si="1"/>
        <v>1026-CC Office of Sustainability</v>
      </c>
      <c r="G122" s="127" t="s">
        <v>360</v>
      </c>
      <c r="H122" s="127" t="s">
        <v>750</v>
      </c>
      <c r="I122" s="127" t="s">
        <v>362</v>
      </c>
      <c r="J122" s="127" t="s">
        <v>751</v>
      </c>
      <c r="K122" s="127" t="s">
        <v>135</v>
      </c>
      <c r="L122" s="127" t="s">
        <v>136</v>
      </c>
    </row>
    <row r="123" spans="1:12" ht="76.5">
      <c r="A123" s="127" t="s">
        <v>752</v>
      </c>
      <c r="B123" s="126" t="s">
        <v>753</v>
      </c>
      <c r="C123" s="127" t="s">
        <v>754</v>
      </c>
      <c r="D123" s="127" t="s">
        <v>754</v>
      </c>
      <c r="E123" s="127" t="s">
        <v>38</v>
      </c>
      <c r="F123" s="17" t="str">
        <f t="shared" si="1"/>
        <v>1014-CC Physical Education Recreation &amp; Athletics - PERA</v>
      </c>
      <c r="G123" s="127" t="s">
        <v>755</v>
      </c>
      <c r="H123" s="127" t="s">
        <v>234</v>
      </c>
      <c r="I123" s="127" t="s">
        <v>235</v>
      </c>
      <c r="J123" s="127" t="s">
        <v>236</v>
      </c>
      <c r="K123" s="127" t="s">
        <v>135</v>
      </c>
      <c r="L123" s="127" t="s">
        <v>201</v>
      </c>
    </row>
    <row r="124" spans="1:12" ht="38.25">
      <c r="A124" s="127" t="s">
        <v>756</v>
      </c>
      <c r="B124" s="126" t="s">
        <v>757</v>
      </c>
      <c r="C124" s="127" t="s">
        <v>758</v>
      </c>
      <c r="D124" s="127" t="s">
        <v>758</v>
      </c>
      <c r="E124" s="127" t="s">
        <v>38</v>
      </c>
      <c r="F124" s="17" t="str">
        <f t="shared" si="1"/>
        <v>1030-CC Physics</v>
      </c>
      <c r="G124" s="127" t="s">
        <v>329</v>
      </c>
      <c r="H124" s="127" t="s">
        <v>759</v>
      </c>
      <c r="I124" s="127" t="s">
        <v>760</v>
      </c>
      <c r="J124" s="127" t="s">
        <v>760</v>
      </c>
      <c r="K124" s="127" t="s">
        <v>135</v>
      </c>
      <c r="L124" s="127" t="s">
        <v>201</v>
      </c>
    </row>
    <row r="125" spans="1:12" ht="51">
      <c r="A125" s="127" t="s">
        <v>761</v>
      </c>
      <c r="B125" s="126" t="s">
        <v>762</v>
      </c>
      <c r="C125" s="127" t="s">
        <v>763</v>
      </c>
      <c r="D125" s="127" t="s">
        <v>763</v>
      </c>
      <c r="E125" s="127" t="s">
        <v>38</v>
      </c>
      <c r="F125" s="17" t="str">
        <f t="shared" si="1"/>
        <v>1253-CC Planned Giving</v>
      </c>
      <c r="G125" s="127" t="s">
        <v>180</v>
      </c>
      <c r="H125" s="127" t="s">
        <v>764</v>
      </c>
      <c r="I125" s="127" t="s">
        <v>765</v>
      </c>
      <c r="J125" s="127" t="s">
        <v>765</v>
      </c>
      <c r="K125" s="127" t="s">
        <v>135</v>
      </c>
      <c r="L125" s="127" t="s">
        <v>184</v>
      </c>
    </row>
    <row r="126" spans="1:12" ht="63.75">
      <c r="A126" s="127" t="s">
        <v>766</v>
      </c>
      <c r="B126" s="126" t="s">
        <v>767</v>
      </c>
      <c r="C126" s="127" t="s">
        <v>768</v>
      </c>
      <c r="D126" s="127" t="s">
        <v>768</v>
      </c>
      <c r="E126" s="127" t="s">
        <v>38</v>
      </c>
      <c r="F126" s="17" t="str">
        <f t="shared" si="1"/>
        <v>1051-CC Practice Point</v>
      </c>
      <c r="G126" s="127" t="s">
        <v>260</v>
      </c>
      <c r="H126" s="127" t="s">
        <v>769</v>
      </c>
      <c r="I126" s="127" t="s">
        <v>770</v>
      </c>
      <c r="J126" s="127" t="s">
        <v>771</v>
      </c>
      <c r="K126" s="127" t="s">
        <v>135</v>
      </c>
      <c r="L126" s="127" t="s">
        <v>201</v>
      </c>
    </row>
    <row r="127" spans="1:12" ht="51">
      <c r="A127" s="127" t="s">
        <v>772</v>
      </c>
      <c r="B127" s="126" t="s">
        <v>773</v>
      </c>
      <c r="C127" s="127" t="s">
        <v>774</v>
      </c>
      <c r="D127" s="127" t="s">
        <v>774</v>
      </c>
      <c r="E127" s="127" t="s">
        <v>38</v>
      </c>
      <c r="F127" s="17" t="str">
        <f t="shared" si="1"/>
        <v>1128-CC Pre-Collegiate Outreach Programs</v>
      </c>
      <c r="G127" s="127" t="s">
        <v>163</v>
      </c>
      <c r="H127" s="127" t="s">
        <v>775</v>
      </c>
      <c r="I127" s="127" t="s">
        <v>776</v>
      </c>
      <c r="J127" s="127" t="s">
        <v>777</v>
      </c>
      <c r="K127" s="127" t="s">
        <v>135</v>
      </c>
      <c r="L127" s="127" t="s">
        <v>201</v>
      </c>
    </row>
    <row r="128" spans="1:12" ht="38.25">
      <c r="A128" s="127" t="s">
        <v>778</v>
      </c>
      <c r="B128" s="126" t="s">
        <v>779</v>
      </c>
      <c r="C128" s="127" t="s">
        <v>780</v>
      </c>
      <c r="D128" s="127" t="s">
        <v>780</v>
      </c>
      <c r="E128" s="127" t="s">
        <v>38</v>
      </c>
      <c r="F128" s="17" t="str">
        <f t="shared" si="1"/>
        <v>1046-CC President's Office</v>
      </c>
      <c r="G128" s="127" t="s">
        <v>781</v>
      </c>
      <c r="H128" s="127" t="s">
        <v>782</v>
      </c>
      <c r="I128" s="127" t="s">
        <v>782</v>
      </c>
      <c r="J128" s="127" t="s">
        <v>783</v>
      </c>
      <c r="K128" s="127" t="s">
        <v>135</v>
      </c>
      <c r="L128" s="127" t="s">
        <v>229</v>
      </c>
    </row>
    <row r="129" spans="1:12" ht="51">
      <c r="A129" s="127" t="s">
        <v>784</v>
      </c>
      <c r="B129" s="126" t="s">
        <v>785</v>
      </c>
      <c r="C129" s="127" t="s">
        <v>786</v>
      </c>
      <c r="D129" s="127" t="s">
        <v>786</v>
      </c>
      <c r="E129" s="127" t="s">
        <v>38</v>
      </c>
      <c r="F129" s="17" t="str">
        <f t="shared" si="1"/>
        <v>1093-CC Printing Services</v>
      </c>
      <c r="G129" s="127" t="s">
        <v>637</v>
      </c>
      <c r="H129" s="127" t="s">
        <v>638</v>
      </c>
      <c r="I129" s="127" t="s">
        <v>362</v>
      </c>
      <c r="J129" s="127" t="s">
        <v>638</v>
      </c>
      <c r="K129" s="127" t="s">
        <v>135</v>
      </c>
      <c r="L129" s="127" t="s">
        <v>292</v>
      </c>
    </row>
    <row r="130" spans="1:12" ht="38.25">
      <c r="A130" s="127" t="s">
        <v>787</v>
      </c>
      <c r="B130" s="126" t="s">
        <v>788</v>
      </c>
      <c r="C130" s="127" t="s">
        <v>789</v>
      </c>
      <c r="D130" s="127" t="s">
        <v>789</v>
      </c>
      <c r="E130" s="127" t="s">
        <v>38</v>
      </c>
      <c r="F130" s="17" t="str">
        <f t="shared" ref="F130:F193" si="2">CONCATENATE(D130," ",A130)</f>
        <v>1170-CC Project Center - Bangkok, Thailand</v>
      </c>
      <c r="G130" s="127" t="s">
        <v>790</v>
      </c>
      <c r="H130" s="127" t="s">
        <v>519</v>
      </c>
      <c r="I130" s="127" t="s">
        <v>520</v>
      </c>
      <c r="J130" s="127" t="s">
        <v>519</v>
      </c>
      <c r="K130" s="127" t="s">
        <v>135</v>
      </c>
      <c r="L130" s="127" t="s">
        <v>201</v>
      </c>
    </row>
    <row r="131" spans="1:12" ht="51">
      <c r="A131" s="127" t="s">
        <v>791</v>
      </c>
      <c r="B131" s="126" t="s">
        <v>792</v>
      </c>
      <c r="C131" s="127" t="s">
        <v>793</v>
      </c>
      <c r="D131" s="127" t="s">
        <v>793</v>
      </c>
      <c r="E131" s="127" t="s">
        <v>38</v>
      </c>
      <c r="F131" s="17" t="str">
        <f t="shared" si="2"/>
        <v>1194-CC Project Center - Boston, Massachusetts</v>
      </c>
      <c r="G131" s="127" t="s">
        <v>794</v>
      </c>
      <c r="H131" s="127" t="s">
        <v>519</v>
      </c>
      <c r="I131" s="127" t="s">
        <v>520</v>
      </c>
      <c r="J131" s="127" t="s">
        <v>519</v>
      </c>
      <c r="K131" s="127" t="s">
        <v>175</v>
      </c>
      <c r="L131" s="127" t="s">
        <v>201</v>
      </c>
    </row>
    <row r="132" spans="1:12" ht="38.25">
      <c r="A132" s="127" t="s">
        <v>795</v>
      </c>
      <c r="B132" s="126" t="s">
        <v>796</v>
      </c>
      <c r="C132" s="127" t="s">
        <v>797</v>
      </c>
      <c r="D132" s="127" t="s">
        <v>797</v>
      </c>
      <c r="E132" s="127" t="s">
        <v>38</v>
      </c>
      <c r="F132" s="17" t="str">
        <f t="shared" si="2"/>
        <v>1175-CC Project Center - Capetown, South Africa</v>
      </c>
      <c r="G132" s="127" t="s">
        <v>790</v>
      </c>
      <c r="H132" s="127" t="s">
        <v>519</v>
      </c>
      <c r="I132" s="127" t="s">
        <v>520</v>
      </c>
      <c r="J132" s="127" t="s">
        <v>519</v>
      </c>
      <c r="K132" s="127" t="s">
        <v>135</v>
      </c>
      <c r="L132" s="127" t="s">
        <v>201</v>
      </c>
    </row>
    <row r="133" spans="1:12" ht="51">
      <c r="A133" s="127" t="s">
        <v>798</v>
      </c>
      <c r="B133" s="126" t="s">
        <v>799</v>
      </c>
      <c r="C133" s="127" t="s">
        <v>800</v>
      </c>
      <c r="D133" s="127" t="s">
        <v>800</v>
      </c>
      <c r="E133" s="127" t="s">
        <v>38</v>
      </c>
      <c r="F133" s="17" t="str">
        <f t="shared" si="2"/>
        <v>1195-CC Project Center - Copenhagen, Denmark</v>
      </c>
      <c r="G133" s="127" t="s">
        <v>794</v>
      </c>
      <c r="H133" s="127" t="s">
        <v>519</v>
      </c>
      <c r="I133" s="127" t="s">
        <v>520</v>
      </c>
      <c r="J133" s="127" t="s">
        <v>519</v>
      </c>
      <c r="K133" s="127" t="s">
        <v>175</v>
      </c>
      <c r="L133" s="127" t="s">
        <v>201</v>
      </c>
    </row>
    <row r="134" spans="1:12" ht="38.25">
      <c r="A134" s="127" t="s">
        <v>801</v>
      </c>
      <c r="B134" s="126" t="s">
        <v>802</v>
      </c>
      <c r="C134" s="127" t="s">
        <v>803</v>
      </c>
      <c r="D134" s="127" t="s">
        <v>803</v>
      </c>
      <c r="E134" s="127" t="s">
        <v>38</v>
      </c>
      <c r="F134" s="17" t="str">
        <f t="shared" si="2"/>
        <v>1176-CC Project Center - Ecuador</v>
      </c>
      <c r="G134" s="127" t="s">
        <v>790</v>
      </c>
      <c r="H134" s="127" t="s">
        <v>519</v>
      </c>
      <c r="I134" s="127" t="s">
        <v>520</v>
      </c>
      <c r="J134" s="127" t="s">
        <v>519</v>
      </c>
      <c r="K134" s="127" t="s">
        <v>135</v>
      </c>
      <c r="L134" s="127" t="s">
        <v>201</v>
      </c>
    </row>
    <row r="135" spans="1:12" ht="38.25">
      <c r="A135" s="127" t="s">
        <v>804</v>
      </c>
      <c r="B135" s="126" t="s">
        <v>805</v>
      </c>
      <c r="C135" s="127" t="s">
        <v>806</v>
      </c>
      <c r="D135" s="127" t="s">
        <v>806</v>
      </c>
      <c r="E135" s="127" t="s">
        <v>38</v>
      </c>
      <c r="F135" s="17" t="str">
        <f t="shared" si="2"/>
        <v>1181-CC Project Center - Edmonton, Canada</v>
      </c>
      <c r="G135" s="127" t="s">
        <v>790</v>
      </c>
      <c r="H135" s="127" t="s">
        <v>519</v>
      </c>
      <c r="I135" s="127" t="s">
        <v>520</v>
      </c>
      <c r="J135" s="127" t="s">
        <v>519</v>
      </c>
      <c r="K135" s="127" t="s">
        <v>135</v>
      </c>
      <c r="L135" s="127" t="s">
        <v>201</v>
      </c>
    </row>
    <row r="136" spans="1:12" ht="51">
      <c r="A136" s="127" t="s">
        <v>807</v>
      </c>
      <c r="B136" s="126" t="s">
        <v>808</v>
      </c>
      <c r="C136" s="127" t="s">
        <v>809</v>
      </c>
      <c r="D136" s="127" t="s">
        <v>809</v>
      </c>
      <c r="E136" s="127" t="s">
        <v>38</v>
      </c>
      <c r="F136" s="17" t="str">
        <f t="shared" si="2"/>
        <v>1206-CC Project Center - France</v>
      </c>
      <c r="G136" s="127" t="s">
        <v>794</v>
      </c>
      <c r="H136" s="127" t="s">
        <v>519</v>
      </c>
      <c r="I136" s="127" t="s">
        <v>520</v>
      </c>
      <c r="J136" s="127" t="s">
        <v>519</v>
      </c>
      <c r="K136" s="127" t="s">
        <v>175</v>
      </c>
      <c r="L136" s="127" t="s">
        <v>201</v>
      </c>
    </row>
    <row r="137" spans="1:12" ht="51">
      <c r="A137" s="127" t="s">
        <v>810</v>
      </c>
      <c r="B137" s="126" t="s">
        <v>811</v>
      </c>
      <c r="C137" s="127" t="s">
        <v>812</v>
      </c>
      <c r="D137" s="127" t="s">
        <v>812</v>
      </c>
      <c r="E137" s="127" t="s">
        <v>38</v>
      </c>
      <c r="F137" s="17" t="str">
        <f t="shared" si="2"/>
        <v>1196-CC Project Center - Gallo</v>
      </c>
      <c r="G137" s="127" t="s">
        <v>794</v>
      </c>
      <c r="H137" s="127" t="s">
        <v>519</v>
      </c>
      <c r="I137" s="127" t="s">
        <v>520</v>
      </c>
      <c r="J137" s="127" t="s">
        <v>519</v>
      </c>
      <c r="K137" s="127" t="s">
        <v>175</v>
      </c>
      <c r="L137" s="127" t="s">
        <v>201</v>
      </c>
    </row>
    <row r="138" spans="1:12" ht="38.25">
      <c r="A138" s="127" t="s">
        <v>813</v>
      </c>
      <c r="B138" s="126" t="s">
        <v>814</v>
      </c>
      <c r="C138" s="127" t="s">
        <v>815</v>
      </c>
      <c r="D138" s="127" t="s">
        <v>815</v>
      </c>
      <c r="E138" s="127" t="s">
        <v>38</v>
      </c>
      <c r="F138" s="17" t="str">
        <f t="shared" si="2"/>
        <v>1174-CC Project Center - Glacier National Park, Montana</v>
      </c>
      <c r="G138" s="127" t="s">
        <v>790</v>
      </c>
      <c r="H138" s="127" t="s">
        <v>519</v>
      </c>
      <c r="I138" s="127" t="s">
        <v>520</v>
      </c>
      <c r="J138" s="127" t="s">
        <v>519</v>
      </c>
      <c r="K138" s="127" t="s">
        <v>135</v>
      </c>
      <c r="L138" s="127" t="s">
        <v>201</v>
      </c>
    </row>
    <row r="139" spans="1:12" ht="51">
      <c r="A139" s="127" t="s">
        <v>816</v>
      </c>
      <c r="B139" s="126" t="s">
        <v>817</v>
      </c>
      <c r="C139" s="127" t="s">
        <v>818</v>
      </c>
      <c r="D139" s="127" t="s">
        <v>818</v>
      </c>
      <c r="E139" s="127" t="s">
        <v>38</v>
      </c>
      <c r="F139" s="17" t="str">
        <f t="shared" si="2"/>
        <v>1202-CC Project Center - Greece</v>
      </c>
      <c r="G139" s="127" t="s">
        <v>794</v>
      </c>
      <c r="H139" s="127" t="s">
        <v>519</v>
      </c>
      <c r="I139" s="127" t="s">
        <v>520</v>
      </c>
      <c r="J139" s="127" t="s">
        <v>519</v>
      </c>
      <c r="K139" s="127" t="s">
        <v>175</v>
      </c>
      <c r="L139" s="127" t="s">
        <v>201</v>
      </c>
    </row>
    <row r="140" spans="1:12" ht="38.25">
      <c r="A140" s="127" t="s">
        <v>819</v>
      </c>
      <c r="B140" s="126" t="s">
        <v>820</v>
      </c>
      <c r="C140" s="127" t="s">
        <v>821</v>
      </c>
      <c r="D140" s="127" t="s">
        <v>821</v>
      </c>
      <c r="E140" s="127" t="s">
        <v>38</v>
      </c>
      <c r="F140" s="17" t="str">
        <f t="shared" si="2"/>
        <v>1190-CC Project Center - Hangzhou, China</v>
      </c>
      <c r="G140" s="127" t="s">
        <v>790</v>
      </c>
      <c r="H140" s="127" t="s">
        <v>519</v>
      </c>
      <c r="I140" s="127" t="s">
        <v>520</v>
      </c>
      <c r="J140" s="127" t="s">
        <v>519</v>
      </c>
      <c r="K140" s="127" t="s">
        <v>135</v>
      </c>
      <c r="L140" s="127" t="s">
        <v>201</v>
      </c>
    </row>
    <row r="141" spans="1:12" ht="51">
      <c r="A141" s="127" t="s">
        <v>822</v>
      </c>
      <c r="B141" s="126" t="s">
        <v>823</v>
      </c>
      <c r="C141" s="127" t="s">
        <v>824</v>
      </c>
      <c r="D141" s="127" t="s">
        <v>824</v>
      </c>
      <c r="E141" s="127" t="s">
        <v>38</v>
      </c>
      <c r="F141" s="17" t="str">
        <f t="shared" si="2"/>
        <v>1205-CC Project Center - Hong Kong, China</v>
      </c>
      <c r="G141" s="127" t="s">
        <v>794</v>
      </c>
      <c r="H141" s="127" t="s">
        <v>519</v>
      </c>
      <c r="I141" s="127" t="s">
        <v>520</v>
      </c>
      <c r="J141" s="127" t="s">
        <v>519</v>
      </c>
      <c r="K141" s="127" t="s">
        <v>175</v>
      </c>
      <c r="L141" s="127" t="s">
        <v>201</v>
      </c>
    </row>
    <row r="142" spans="1:12" ht="51">
      <c r="A142" s="127" t="s">
        <v>825</v>
      </c>
      <c r="B142" s="126" t="s">
        <v>826</v>
      </c>
      <c r="C142" s="127" t="s">
        <v>827</v>
      </c>
      <c r="D142" s="127" t="s">
        <v>827</v>
      </c>
      <c r="E142" s="127" t="s">
        <v>38</v>
      </c>
      <c r="F142" s="17" t="str">
        <f t="shared" si="2"/>
        <v>1232-CC Project Center - Iceland</v>
      </c>
      <c r="G142" s="127" t="s">
        <v>794</v>
      </c>
      <c r="H142" s="127" t="s">
        <v>519</v>
      </c>
      <c r="I142" s="127" t="s">
        <v>520</v>
      </c>
      <c r="J142" s="127" t="s">
        <v>519</v>
      </c>
      <c r="K142" s="127" t="s">
        <v>135</v>
      </c>
      <c r="L142" s="127" t="s">
        <v>201</v>
      </c>
    </row>
    <row r="143" spans="1:12" ht="38.25">
      <c r="A143" s="127" t="s">
        <v>828</v>
      </c>
      <c r="B143" s="126" t="s">
        <v>829</v>
      </c>
      <c r="C143" s="127" t="s">
        <v>830</v>
      </c>
      <c r="D143" s="127" t="s">
        <v>830</v>
      </c>
      <c r="E143" s="127" t="s">
        <v>38</v>
      </c>
      <c r="F143" s="17" t="str">
        <f t="shared" si="2"/>
        <v>1179-CC Project Center - Ifrane, Morocco</v>
      </c>
      <c r="G143" s="127" t="s">
        <v>790</v>
      </c>
      <c r="H143" s="127" t="s">
        <v>519</v>
      </c>
      <c r="I143" s="127" t="s">
        <v>520</v>
      </c>
      <c r="J143" s="127" t="s">
        <v>519</v>
      </c>
      <c r="K143" s="127" t="s">
        <v>135</v>
      </c>
      <c r="L143" s="127" t="s">
        <v>201</v>
      </c>
    </row>
    <row r="144" spans="1:12" ht="38.25">
      <c r="A144" s="127" t="s">
        <v>831</v>
      </c>
      <c r="B144" s="126" t="s">
        <v>832</v>
      </c>
      <c r="C144" s="127" t="s">
        <v>833</v>
      </c>
      <c r="D144" s="127" t="s">
        <v>833</v>
      </c>
      <c r="E144" s="127" t="s">
        <v>38</v>
      </c>
      <c r="F144" s="17" t="str">
        <f t="shared" si="2"/>
        <v>1166-CC Project Center - Israel</v>
      </c>
      <c r="G144" s="127" t="s">
        <v>790</v>
      </c>
      <c r="H144" s="127" t="s">
        <v>519</v>
      </c>
      <c r="I144" s="127" t="s">
        <v>520</v>
      </c>
      <c r="J144" s="127" t="s">
        <v>519</v>
      </c>
      <c r="K144" s="127" t="s">
        <v>135</v>
      </c>
      <c r="L144" s="127" t="s">
        <v>201</v>
      </c>
    </row>
    <row r="145" spans="1:12" ht="38.25">
      <c r="A145" s="127" t="s">
        <v>834</v>
      </c>
      <c r="B145" s="126" t="s">
        <v>835</v>
      </c>
      <c r="C145" s="127" t="s">
        <v>836</v>
      </c>
      <c r="D145" s="127" t="s">
        <v>836</v>
      </c>
      <c r="E145" s="127" t="s">
        <v>38</v>
      </c>
      <c r="F145" s="17" t="str">
        <f t="shared" si="2"/>
        <v>1164-CC Project Center - London, England</v>
      </c>
      <c r="G145" s="127" t="s">
        <v>790</v>
      </c>
      <c r="H145" s="127" t="s">
        <v>519</v>
      </c>
      <c r="I145" s="127" t="s">
        <v>520</v>
      </c>
      <c r="J145" s="127" t="s">
        <v>519</v>
      </c>
      <c r="K145" s="127" t="s">
        <v>135</v>
      </c>
      <c r="L145" s="127" t="s">
        <v>201</v>
      </c>
    </row>
    <row r="146" spans="1:12" ht="38.25">
      <c r="A146" s="127" t="s">
        <v>837</v>
      </c>
      <c r="B146" s="126" t="s">
        <v>838</v>
      </c>
      <c r="C146" s="127" t="s">
        <v>839</v>
      </c>
      <c r="D146" s="127" t="s">
        <v>839</v>
      </c>
      <c r="E146" s="127" t="s">
        <v>38</v>
      </c>
      <c r="F146" s="17" t="str">
        <f t="shared" si="2"/>
        <v>1178-CC Project Center - Mandi, India</v>
      </c>
      <c r="G146" s="127" t="s">
        <v>790</v>
      </c>
      <c r="H146" s="127" t="s">
        <v>519</v>
      </c>
      <c r="I146" s="127" t="s">
        <v>520</v>
      </c>
      <c r="J146" s="127" t="s">
        <v>519</v>
      </c>
      <c r="K146" s="127" t="s">
        <v>135</v>
      </c>
      <c r="L146" s="127" t="s">
        <v>201</v>
      </c>
    </row>
    <row r="147" spans="1:12" ht="51">
      <c r="A147" s="127" t="s">
        <v>840</v>
      </c>
      <c r="B147" s="126" t="s">
        <v>841</v>
      </c>
      <c r="C147" s="127" t="s">
        <v>842</v>
      </c>
      <c r="D147" s="127" t="s">
        <v>842</v>
      </c>
      <c r="E147" s="127" t="s">
        <v>38</v>
      </c>
      <c r="F147" s="17" t="str">
        <f t="shared" si="2"/>
        <v>1197-CC Project Center - Melbourne, Australia</v>
      </c>
      <c r="G147" s="127" t="s">
        <v>794</v>
      </c>
      <c r="H147" s="127" t="s">
        <v>519</v>
      </c>
      <c r="I147" s="127" t="s">
        <v>520</v>
      </c>
      <c r="J147" s="127" t="s">
        <v>519</v>
      </c>
      <c r="K147" s="127" t="s">
        <v>175</v>
      </c>
      <c r="L147" s="127" t="s">
        <v>201</v>
      </c>
    </row>
    <row r="148" spans="1:12" ht="51">
      <c r="A148" s="127" t="s">
        <v>843</v>
      </c>
      <c r="B148" s="126" t="s">
        <v>844</v>
      </c>
      <c r="C148" s="127" t="s">
        <v>845</v>
      </c>
      <c r="D148" s="127" t="s">
        <v>845</v>
      </c>
      <c r="E148" s="127" t="s">
        <v>38</v>
      </c>
      <c r="F148" s="17" t="str">
        <f t="shared" si="2"/>
        <v>1198-CC Project Center - Microsoft</v>
      </c>
      <c r="G148" s="127" t="s">
        <v>794</v>
      </c>
      <c r="H148" s="127" t="s">
        <v>519</v>
      </c>
      <c r="I148" s="127" t="s">
        <v>520</v>
      </c>
      <c r="J148" s="127" t="s">
        <v>519</v>
      </c>
      <c r="K148" s="127" t="s">
        <v>175</v>
      </c>
      <c r="L148" s="127" t="s">
        <v>201</v>
      </c>
    </row>
    <row r="149" spans="1:12" ht="38.25">
      <c r="A149" s="127" t="s">
        <v>846</v>
      </c>
      <c r="B149" s="126" t="s">
        <v>847</v>
      </c>
      <c r="C149" s="127" t="s">
        <v>848</v>
      </c>
      <c r="D149" s="127" t="s">
        <v>848</v>
      </c>
      <c r="E149" s="127" t="s">
        <v>38</v>
      </c>
      <c r="F149" s="17" t="str">
        <f t="shared" si="2"/>
        <v>1172-CC Project Center - MIT Lincoln Lab, Massachusetts</v>
      </c>
      <c r="G149" s="127" t="s">
        <v>790</v>
      </c>
      <c r="H149" s="127" t="s">
        <v>519</v>
      </c>
      <c r="I149" s="127" t="s">
        <v>520</v>
      </c>
      <c r="J149" s="127" t="s">
        <v>519</v>
      </c>
      <c r="K149" s="127" t="s">
        <v>135</v>
      </c>
      <c r="L149" s="127" t="s">
        <v>201</v>
      </c>
    </row>
    <row r="150" spans="1:12" ht="38.25">
      <c r="A150" s="127" t="s">
        <v>849</v>
      </c>
      <c r="B150" s="126" t="s">
        <v>850</v>
      </c>
      <c r="C150" s="127" t="s">
        <v>851</v>
      </c>
      <c r="D150" s="127" t="s">
        <v>851</v>
      </c>
      <c r="E150" s="127" t="s">
        <v>38</v>
      </c>
      <c r="F150" s="17" t="str">
        <f t="shared" si="2"/>
        <v>1165-CC Project Center - MITRE</v>
      </c>
      <c r="G150" s="127" t="s">
        <v>790</v>
      </c>
      <c r="H150" s="127" t="s">
        <v>519</v>
      </c>
      <c r="I150" s="127" t="s">
        <v>520</v>
      </c>
      <c r="J150" s="127" t="s">
        <v>519</v>
      </c>
      <c r="K150" s="127" t="s">
        <v>135</v>
      </c>
      <c r="L150" s="127" t="s">
        <v>201</v>
      </c>
    </row>
    <row r="151" spans="1:12" ht="38.25">
      <c r="A151" s="127" t="s">
        <v>852</v>
      </c>
      <c r="B151" s="126" t="s">
        <v>853</v>
      </c>
      <c r="C151" s="127" t="s">
        <v>854</v>
      </c>
      <c r="D151" s="127" t="s">
        <v>854</v>
      </c>
      <c r="E151" s="127" t="s">
        <v>38</v>
      </c>
      <c r="F151" s="17" t="str">
        <f t="shared" si="2"/>
        <v>1168-CC Project Center - Monteverde, Costa Rica</v>
      </c>
      <c r="G151" s="127" t="s">
        <v>790</v>
      </c>
      <c r="H151" s="127" t="s">
        <v>519</v>
      </c>
      <c r="I151" s="127" t="s">
        <v>520</v>
      </c>
      <c r="J151" s="127" t="s">
        <v>519</v>
      </c>
      <c r="K151" s="127" t="s">
        <v>135</v>
      </c>
      <c r="L151" s="127" t="s">
        <v>201</v>
      </c>
    </row>
    <row r="152" spans="1:12" ht="51">
      <c r="A152" s="127" t="s">
        <v>855</v>
      </c>
      <c r="B152" s="126" t="s">
        <v>856</v>
      </c>
      <c r="C152" s="127" t="s">
        <v>857</v>
      </c>
      <c r="D152" s="127" t="s">
        <v>857</v>
      </c>
      <c r="E152" s="127" t="s">
        <v>38</v>
      </c>
      <c r="F152" s="17" t="str">
        <f t="shared" si="2"/>
        <v>1208-CC Project Center - Namibia, Africa</v>
      </c>
      <c r="G152" s="127" t="s">
        <v>794</v>
      </c>
      <c r="H152" s="127" t="s">
        <v>519</v>
      </c>
      <c r="I152" s="127" t="s">
        <v>520</v>
      </c>
      <c r="J152" s="127" t="s">
        <v>519</v>
      </c>
      <c r="K152" s="127" t="s">
        <v>175</v>
      </c>
      <c r="L152" s="127" t="s">
        <v>201</v>
      </c>
    </row>
    <row r="153" spans="1:12" ht="38.25">
      <c r="A153" s="127" t="s">
        <v>858</v>
      </c>
      <c r="B153" s="126" t="s">
        <v>859</v>
      </c>
      <c r="C153" s="127" t="s">
        <v>860</v>
      </c>
      <c r="D153" s="127" t="s">
        <v>860</v>
      </c>
      <c r="E153" s="127" t="s">
        <v>38</v>
      </c>
      <c r="F153" s="17" t="str">
        <f t="shared" si="2"/>
        <v>1180-CC Project Center - Nantucket, Massachusetts</v>
      </c>
      <c r="G153" s="127" t="s">
        <v>790</v>
      </c>
      <c r="H153" s="127" t="s">
        <v>519</v>
      </c>
      <c r="I153" s="127" t="s">
        <v>520</v>
      </c>
      <c r="J153" s="127" t="s">
        <v>519</v>
      </c>
      <c r="K153" s="127" t="s">
        <v>135</v>
      </c>
      <c r="L153" s="127" t="s">
        <v>201</v>
      </c>
    </row>
    <row r="154" spans="1:12" ht="38.25">
      <c r="A154" s="127" t="s">
        <v>861</v>
      </c>
      <c r="B154" s="126" t="s">
        <v>862</v>
      </c>
      <c r="C154" s="127" t="s">
        <v>863</v>
      </c>
      <c r="D154" s="127" t="s">
        <v>863</v>
      </c>
      <c r="E154" s="127" t="s">
        <v>38</v>
      </c>
      <c r="F154" s="17" t="str">
        <f t="shared" si="2"/>
        <v>1182-CC Project Center - Osaka, Japan</v>
      </c>
      <c r="G154" s="127" t="s">
        <v>790</v>
      </c>
      <c r="H154" s="127" t="s">
        <v>519</v>
      </c>
      <c r="I154" s="127" t="s">
        <v>520</v>
      </c>
      <c r="J154" s="127" t="s">
        <v>519</v>
      </c>
      <c r="K154" s="127" t="s">
        <v>135</v>
      </c>
      <c r="L154" s="127" t="s">
        <v>201</v>
      </c>
    </row>
    <row r="155" spans="1:12" ht="51">
      <c r="A155" s="127" t="s">
        <v>864</v>
      </c>
      <c r="B155" s="126" t="s">
        <v>865</v>
      </c>
      <c r="C155" s="127" t="s">
        <v>866</v>
      </c>
      <c r="D155" s="127" t="s">
        <v>866</v>
      </c>
      <c r="E155" s="127" t="s">
        <v>38</v>
      </c>
      <c r="F155" s="17" t="str">
        <f t="shared" si="2"/>
        <v>1199-CC Project Center - Panama</v>
      </c>
      <c r="G155" s="127" t="s">
        <v>794</v>
      </c>
      <c r="H155" s="127" t="s">
        <v>519</v>
      </c>
      <c r="I155" s="127" t="s">
        <v>520</v>
      </c>
      <c r="J155" s="127" t="s">
        <v>519</v>
      </c>
      <c r="K155" s="127" t="s">
        <v>175</v>
      </c>
      <c r="L155" s="127" t="s">
        <v>201</v>
      </c>
    </row>
    <row r="156" spans="1:12" ht="51">
      <c r="A156" s="127" t="s">
        <v>867</v>
      </c>
      <c r="B156" s="126" t="s">
        <v>868</v>
      </c>
      <c r="C156" s="127" t="s">
        <v>869</v>
      </c>
      <c r="D156" s="127" t="s">
        <v>869</v>
      </c>
      <c r="E156" s="127" t="s">
        <v>38</v>
      </c>
      <c r="F156" s="17" t="str">
        <f t="shared" si="2"/>
        <v>1203-CC Project Center - Paraguay</v>
      </c>
      <c r="G156" s="127" t="s">
        <v>794</v>
      </c>
      <c r="H156" s="127" t="s">
        <v>519</v>
      </c>
      <c r="I156" s="127" t="s">
        <v>520</v>
      </c>
      <c r="J156" s="127" t="s">
        <v>519</v>
      </c>
      <c r="K156" s="127" t="s">
        <v>175</v>
      </c>
      <c r="L156" s="127" t="s">
        <v>201</v>
      </c>
    </row>
    <row r="157" spans="1:12" ht="38.25">
      <c r="A157" s="127" t="s">
        <v>870</v>
      </c>
      <c r="B157" s="126" t="s">
        <v>871</v>
      </c>
      <c r="C157" s="127" t="s">
        <v>872</v>
      </c>
      <c r="D157" s="127" t="s">
        <v>872</v>
      </c>
      <c r="E157" s="127" t="s">
        <v>38</v>
      </c>
      <c r="F157" s="17" t="str">
        <f t="shared" si="2"/>
        <v>1192-CC Project Center - Pioneer Valley, Massachusetts</v>
      </c>
      <c r="G157" s="127" t="s">
        <v>790</v>
      </c>
      <c r="H157" s="127" t="s">
        <v>519</v>
      </c>
      <c r="I157" s="127" t="s">
        <v>520</v>
      </c>
      <c r="J157" s="127" t="s">
        <v>519</v>
      </c>
      <c r="K157" s="127" t="s">
        <v>135</v>
      </c>
      <c r="L157" s="127" t="s">
        <v>201</v>
      </c>
    </row>
    <row r="158" spans="1:12" ht="38.25">
      <c r="A158" s="127" t="s">
        <v>873</v>
      </c>
      <c r="B158" s="126" t="s">
        <v>874</v>
      </c>
      <c r="C158" s="127" t="s">
        <v>875</v>
      </c>
      <c r="D158" s="127" t="s">
        <v>875</v>
      </c>
      <c r="E158" s="127" t="s">
        <v>38</v>
      </c>
      <c r="F158" s="17" t="str">
        <f t="shared" si="2"/>
        <v>1167-CC Project Center - San Jose, Costa Rica</v>
      </c>
      <c r="G158" s="127" t="s">
        <v>790</v>
      </c>
      <c r="H158" s="127" t="s">
        <v>519</v>
      </c>
      <c r="I158" s="127" t="s">
        <v>520</v>
      </c>
      <c r="J158" s="127" t="s">
        <v>519</v>
      </c>
      <c r="K158" s="127" t="s">
        <v>135</v>
      </c>
      <c r="L158" s="127" t="s">
        <v>201</v>
      </c>
    </row>
    <row r="159" spans="1:12" ht="38.25">
      <c r="A159" s="127" t="s">
        <v>876</v>
      </c>
      <c r="B159" s="126" t="s">
        <v>877</v>
      </c>
      <c r="C159" s="127" t="s">
        <v>878</v>
      </c>
      <c r="D159" s="127" t="s">
        <v>878</v>
      </c>
      <c r="E159" s="127" t="s">
        <v>38</v>
      </c>
      <c r="F159" s="17" t="str">
        <f t="shared" si="2"/>
        <v>1173-CC Project Center - San Juan, Puerto Rico</v>
      </c>
      <c r="G159" s="127" t="s">
        <v>790</v>
      </c>
      <c r="H159" s="127" t="s">
        <v>519</v>
      </c>
      <c r="I159" s="127" t="s">
        <v>520</v>
      </c>
      <c r="J159" s="127" t="s">
        <v>519</v>
      </c>
      <c r="K159" s="127" t="s">
        <v>135</v>
      </c>
      <c r="L159" s="127" t="s">
        <v>201</v>
      </c>
    </row>
    <row r="160" spans="1:12" ht="51">
      <c r="A160" s="127" t="s">
        <v>879</v>
      </c>
      <c r="B160" s="126" t="s">
        <v>880</v>
      </c>
      <c r="C160" s="127" t="s">
        <v>881</v>
      </c>
      <c r="D160" s="127" t="s">
        <v>881</v>
      </c>
      <c r="E160" s="127" t="s">
        <v>38</v>
      </c>
      <c r="F160" s="17" t="str">
        <f t="shared" si="2"/>
        <v>1201-CC Project Center - Santa Fe, New Mexico</v>
      </c>
      <c r="G160" s="127" t="s">
        <v>794</v>
      </c>
      <c r="H160" s="127" t="s">
        <v>519</v>
      </c>
      <c r="I160" s="127" t="s">
        <v>520</v>
      </c>
      <c r="J160" s="127" t="s">
        <v>519</v>
      </c>
      <c r="K160" s="127" t="s">
        <v>175</v>
      </c>
      <c r="L160" s="127" t="s">
        <v>201</v>
      </c>
    </row>
    <row r="161" spans="1:12" ht="51">
      <c r="A161" s="127" t="s">
        <v>882</v>
      </c>
      <c r="B161" s="126" t="s">
        <v>883</v>
      </c>
      <c r="C161" s="127" t="s">
        <v>884</v>
      </c>
      <c r="D161" s="127" t="s">
        <v>884</v>
      </c>
      <c r="E161" s="127" t="s">
        <v>38</v>
      </c>
      <c r="F161" s="17" t="str">
        <f t="shared" si="2"/>
        <v>1200-CC Project Center - Silicon Valley, California</v>
      </c>
      <c r="G161" s="127" t="s">
        <v>794</v>
      </c>
      <c r="H161" s="127" t="s">
        <v>519</v>
      </c>
      <c r="I161" s="127" t="s">
        <v>520</v>
      </c>
      <c r="J161" s="127" t="s">
        <v>519</v>
      </c>
      <c r="K161" s="127" t="s">
        <v>175</v>
      </c>
      <c r="L161" s="127" t="s">
        <v>201</v>
      </c>
    </row>
    <row r="162" spans="1:12" ht="38.25">
      <c r="A162" s="127" t="s">
        <v>885</v>
      </c>
      <c r="B162" s="126" t="s">
        <v>886</v>
      </c>
      <c r="C162" s="127" t="s">
        <v>887</v>
      </c>
      <c r="D162" s="127" t="s">
        <v>887</v>
      </c>
      <c r="E162" s="127" t="s">
        <v>38</v>
      </c>
      <c r="F162" s="17" t="str">
        <f t="shared" si="2"/>
        <v>1193-CC Project Center - Sun Microsystems, California</v>
      </c>
      <c r="G162" s="127" t="s">
        <v>790</v>
      </c>
      <c r="H162" s="127" t="s">
        <v>519</v>
      </c>
      <c r="I162" s="127" t="s">
        <v>520</v>
      </c>
      <c r="J162" s="127" t="s">
        <v>519</v>
      </c>
      <c r="K162" s="127" t="s">
        <v>135</v>
      </c>
      <c r="L162" s="127" t="s">
        <v>201</v>
      </c>
    </row>
    <row r="163" spans="1:12" ht="38.25">
      <c r="A163" s="127" t="s">
        <v>888</v>
      </c>
      <c r="B163" s="126" t="s">
        <v>889</v>
      </c>
      <c r="C163" s="127" t="s">
        <v>890</v>
      </c>
      <c r="D163" s="127" t="s">
        <v>890</v>
      </c>
      <c r="E163" s="127" t="s">
        <v>38</v>
      </c>
      <c r="F163" s="17" t="str">
        <f t="shared" si="2"/>
        <v>1189-CC Project Center - Tirana, Albania</v>
      </c>
      <c r="G163" s="127" t="s">
        <v>790</v>
      </c>
      <c r="H163" s="127" t="s">
        <v>519</v>
      </c>
      <c r="I163" s="127" t="s">
        <v>520</v>
      </c>
      <c r="J163" s="127" t="s">
        <v>519</v>
      </c>
      <c r="K163" s="127" t="s">
        <v>135</v>
      </c>
      <c r="L163" s="127" t="s">
        <v>201</v>
      </c>
    </row>
    <row r="164" spans="1:12" ht="38.25">
      <c r="A164" s="127" t="s">
        <v>891</v>
      </c>
      <c r="B164" s="126" t="s">
        <v>892</v>
      </c>
      <c r="C164" s="127" t="s">
        <v>893</v>
      </c>
      <c r="D164" s="127" t="s">
        <v>893</v>
      </c>
      <c r="E164" s="127" t="s">
        <v>38</v>
      </c>
      <c r="F164" s="17" t="str">
        <f t="shared" si="2"/>
        <v>1171-CC Project Center - Venice, Italy</v>
      </c>
      <c r="G164" s="127" t="s">
        <v>790</v>
      </c>
      <c r="H164" s="127" t="s">
        <v>519</v>
      </c>
      <c r="I164" s="127" t="s">
        <v>520</v>
      </c>
      <c r="J164" s="127" t="s">
        <v>519</v>
      </c>
      <c r="K164" s="127" t="s">
        <v>135</v>
      </c>
      <c r="L164" s="127" t="s">
        <v>201</v>
      </c>
    </row>
    <row r="165" spans="1:12" ht="51">
      <c r="A165" s="127" t="s">
        <v>894</v>
      </c>
      <c r="B165" s="126" t="s">
        <v>895</v>
      </c>
      <c r="C165" s="127" t="s">
        <v>896</v>
      </c>
      <c r="D165" s="127" t="s">
        <v>896</v>
      </c>
      <c r="E165" s="127" t="s">
        <v>38</v>
      </c>
      <c r="F165" s="17" t="str">
        <f t="shared" si="2"/>
        <v>1207-CC Project Center - Wallstreet, New York</v>
      </c>
      <c r="G165" s="127" t="s">
        <v>794</v>
      </c>
      <c r="H165" s="127" t="s">
        <v>519</v>
      </c>
      <c r="I165" s="127" t="s">
        <v>520</v>
      </c>
      <c r="J165" s="127" t="s">
        <v>519</v>
      </c>
      <c r="K165" s="127" t="s">
        <v>175</v>
      </c>
      <c r="L165" s="127" t="s">
        <v>201</v>
      </c>
    </row>
    <row r="166" spans="1:12" ht="38.25">
      <c r="A166" s="127" t="s">
        <v>897</v>
      </c>
      <c r="B166" s="126" t="s">
        <v>898</v>
      </c>
      <c r="C166" s="127" t="s">
        <v>899</v>
      </c>
      <c r="D166" s="127" t="s">
        <v>899</v>
      </c>
      <c r="E166" s="127" t="s">
        <v>38</v>
      </c>
      <c r="F166" s="17" t="str">
        <f t="shared" si="2"/>
        <v>1169-CC Project Center - Washington, D.C.</v>
      </c>
      <c r="G166" s="127" t="s">
        <v>790</v>
      </c>
      <c r="H166" s="127" t="s">
        <v>519</v>
      </c>
      <c r="I166" s="127" t="s">
        <v>520</v>
      </c>
      <c r="J166" s="127" t="s">
        <v>519</v>
      </c>
      <c r="K166" s="127" t="s">
        <v>135</v>
      </c>
      <c r="L166" s="127" t="s">
        <v>201</v>
      </c>
    </row>
    <row r="167" spans="1:12" ht="38.25">
      <c r="A167" s="127" t="s">
        <v>900</v>
      </c>
      <c r="B167" s="126" t="s">
        <v>901</v>
      </c>
      <c r="C167" s="127" t="s">
        <v>902</v>
      </c>
      <c r="D167" s="127" t="s">
        <v>902</v>
      </c>
      <c r="E167" s="127" t="s">
        <v>38</v>
      </c>
      <c r="F167" s="17" t="str">
        <f t="shared" si="2"/>
        <v>1183-CC Project Center - Wellington, New Zealand</v>
      </c>
      <c r="G167" s="127" t="s">
        <v>790</v>
      </c>
      <c r="H167" s="127" t="s">
        <v>519</v>
      </c>
      <c r="I167" s="127" t="s">
        <v>520</v>
      </c>
      <c r="J167" s="127" t="s">
        <v>519</v>
      </c>
      <c r="K167" s="127" t="s">
        <v>135</v>
      </c>
      <c r="L167" s="127" t="s">
        <v>201</v>
      </c>
    </row>
    <row r="168" spans="1:12" ht="38.25">
      <c r="A168" s="127" t="s">
        <v>903</v>
      </c>
      <c r="B168" s="126" t="s">
        <v>904</v>
      </c>
      <c r="C168" s="127" t="s">
        <v>905</v>
      </c>
      <c r="D168" s="127" t="s">
        <v>905</v>
      </c>
      <c r="E168" s="127" t="s">
        <v>38</v>
      </c>
      <c r="F168" s="17" t="str">
        <f t="shared" si="2"/>
        <v>1191-CC Project Center - Worcester, England</v>
      </c>
      <c r="G168" s="127" t="s">
        <v>790</v>
      </c>
      <c r="H168" s="127" t="s">
        <v>519</v>
      </c>
      <c r="I168" s="127" t="s">
        <v>520</v>
      </c>
      <c r="J168" s="127" t="s">
        <v>519</v>
      </c>
      <c r="K168" s="127" t="s">
        <v>135</v>
      </c>
      <c r="L168" s="127" t="s">
        <v>201</v>
      </c>
    </row>
    <row r="169" spans="1:12" ht="51">
      <c r="A169" s="127" t="s">
        <v>906</v>
      </c>
      <c r="B169" s="126" t="s">
        <v>907</v>
      </c>
      <c r="C169" s="127" t="s">
        <v>908</v>
      </c>
      <c r="D169" s="127" t="s">
        <v>908</v>
      </c>
      <c r="E169" s="127" t="s">
        <v>38</v>
      </c>
      <c r="F169" s="17" t="str">
        <f t="shared" si="2"/>
        <v>1204-CC Project Center - Worcester, Massachusetts</v>
      </c>
      <c r="G169" s="127" t="s">
        <v>794</v>
      </c>
      <c r="H169" s="127" t="s">
        <v>519</v>
      </c>
      <c r="I169" s="127" t="s">
        <v>520</v>
      </c>
      <c r="J169" s="127" t="s">
        <v>519</v>
      </c>
      <c r="K169" s="127" t="s">
        <v>175</v>
      </c>
      <c r="L169" s="127" t="s">
        <v>201</v>
      </c>
    </row>
    <row r="170" spans="1:12" ht="38.25">
      <c r="A170" s="127" t="s">
        <v>909</v>
      </c>
      <c r="B170" s="126" t="s">
        <v>910</v>
      </c>
      <c r="C170" s="127" t="s">
        <v>911</v>
      </c>
      <c r="D170" s="127" t="s">
        <v>911</v>
      </c>
      <c r="E170" s="127" t="s">
        <v>38</v>
      </c>
      <c r="F170" s="17" t="str">
        <f t="shared" si="2"/>
        <v>1177-CC Project Center - Wuhan, China</v>
      </c>
      <c r="G170" s="127" t="s">
        <v>790</v>
      </c>
      <c r="H170" s="127" t="s">
        <v>519</v>
      </c>
      <c r="I170" s="127" t="s">
        <v>520</v>
      </c>
      <c r="J170" s="127" t="s">
        <v>519</v>
      </c>
      <c r="K170" s="127" t="s">
        <v>135</v>
      </c>
      <c r="L170" s="127" t="s">
        <v>201</v>
      </c>
    </row>
    <row r="171" spans="1:12" ht="38.25">
      <c r="A171" s="127" t="s">
        <v>912</v>
      </c>
      <c r="B171" s="126" t="s">
        <v>913</v>
      </c>
      <c r="C171" s="127" t="s">
        <v>914</v>
      </c>
      <c r="D171" s="127" t="s">
        <v>914</v>
      </c>
      <c r="E171" s="127" t="s">
        <v>38</v>
      </c>
      <c r="F171" s="17" t="str">
        <f t="shared" si="2"/>
        <v>1209-CC Project Center - Zurich, Switzerland</v>
      </c>
      <c r="G171" s="127" t="s">
        <v>790</v>
      </c>
      <c r="H171" s="127" t="s">
        <v>519</v>
      </c>
      <c r="I171" s="127" t="s">
        <v>520</v>
      </c>
      <c r="J171" s="127" t="s">
        <v>519</v>
      </c>
      <c r="K171" s="127" t="s">
        <v>135</v>
      </c>
      <c r="L171" s="127" t="s">
        <v>201</v>
      </c>
    </row>
    <row r="172" spans="1:12" ht="38.25">
      <c r="A172" s="127" t="s">
        <v>915</v>
      </c>
      <c r="B172" s="126" t="s">
        <v>916</v>
      </c>
      <c r="C172" s="127" t="s">
        <v>917</v>
      </c>
      <c r="D172" s="127" t="s">
        <v>917</v>
      </c>
      <c r="E172" s="127" t="s">
        <v>38</v>
      </c>
      <c r="F172" s="17" t="str">
        <f t="shared" si="2"/>
        <v>1045-CC Provost</v>
      </c>
      <c r="G172" s="127" t="s">
        <v>147</v>
      </c>
      <c r="H172" s="127" t="s">
        <v>918</v>
      </c>
      <c r="I172" s="127" t="s">
        <v>148</v>
      </c>
      <c r="J172" s="127" t="s">
        <v>149</v>
      </c>
      <c r="K172" s="127" t="s">
        <v>135</v>
      </c>
      <c r="L172" s="127" t="s">
        <v>229</v>
      </c>
    </row>
    <row r="173" spans="1:12" ht="38.25">
      <c r="A173" s="127" t="s">
        <v>919</v>
      </c>
      <c r="B173" s="126" t="s">
        <v>920</v>
      </c>
      <c r="C173" s="127" t="s">
        <v>921</v>
      </c>
      <c r="D173" s="127" t="s">
        <v>921</v>
      </c>
      <c r="E173" s="127" t="s">
        <v>38</v>
      </c>
      <c r="F173" s="17" t="str">
        <f t="shared" si="2"/>
        <v>1136-CC Provost Operating Start Up</v>
      </c>
      <c r="G173" s="127" t="s">
        <v>147</v>
      </c>
      <c r="H173" s="127" t="s">
        <v>918</v>
      </c>
      <c r="I173" s="127" t="s">
        <v>148</v>
      </c>
      <c r="J173" s="127" t="s">
        <v>918</v>
      </c>
      <c r="K173" s="127" t="s">
        <v>135</v>
      </c>
      <c r="L173" s="127" t="s">
        <v>201</v>
      </c>
    </row>
    <row r="174" spans="1:12" ht="51">
      <c r="A174" s="127" t="s">
        <v>922</v>
      </c>
      <c r="B174" s="126" t="s">
        <v>923</v>
      </c>
      <c r="C174" s="127" t="s">
        <v>924</v>
      </c>
      <c r="D174" s="127" t="s">
        <v>924</v>
      </c>
      <c r="E174" s="127" t="s">
        <v>38</v>
      </c>
      <c r="F174" s="17" t="str">
        <f t="shared" si="2"/>
        <v>1236-CC Recovered F&amp;A</v>
      </c>
      <c r="G174" s="127" t="s">
        <v>925</v>
      </c>
      <c r="H174" s="127"/>
      <c r="I174" s="127" t="s">
        <v>540</v>
      </c>
      <c r="J174" s="127"/>
      <c r="K174" s="127" t="s">
        <v>926</v>
      </c>
      <c r="L174" s="127" t="s">
        <v>927</v>
      </c>
    </row>
    <row r="175" spans="1:12" ht="51">
      <c r="A175" s="127" t="s">
        <v>928</v>
      </c>
      <c r="B175" s="126" t="s">
        <v>929</v>
      </c>
      <c r="C175" s="127" t="s">
        <v>930</v>
      </c>
      <c r="D175" s="127" t="s">
        <v>930</v>
      </c>
      <c r="E175" s="127" t="s">
        <v>38</v>
      </c>
      <c r="F175" s="17" t="str">
        <f t="shared" si="2"/>
        <v>1078-CC Registrar</v>
      </c>
      <c r="G175" s="127" t="s">
        <v>433</v>
      </c>
      <c r="H175" s="127" t="s">
        <v>931</v>
      </c>
      <c r="I175" s="127" t="s">
        <v>435</v>
      </c>
      <c r="J175" s="127" t="s">
        <v>932</v>
      </c>
      <c r="K175" s="127" t="s">
        <v>135</v>
      </c>
      <c r="L175" s="127" t="s">
        <v>167</v>
      </c>
    </row>
    <row r="176" spans="1:12" ht="38.25">
      <c r="A176" s="127" t="s">
        <v>933</v>
      </c>
      <c r="B176" s="126" t="s">
        <v>934</v>
      </c>
      <c r="C176" s="127" t="s">
        <v>935</v>
      </c>
      <c r="D176" s="127" t="s">
        <v>935</v>
      </c>
      <c r="E176" s="127" t="s">
        <v>38</v>
      </c>
      <c r="F176" s="17" t="str">
        <f t="shared" si="2"/>
        <v>1240-CC Rental Property General</v>
      </c>
      <c r="G176" s="127" t="s">
        <v>281</v>
      </c>
      <c r="H176" s="127" t="s">
        <v>535</v>
      </c>
      <c r="I176" s="127" t="s">
        <v>461</v>
      </c>
      <c r="J176" s="127" t="s">
        <v>462</v>
      </c>
      <c r="K176" s="127" t="s">
        <v>135</v>
      </c>
      <c r="L176" s="127" t="s">
        <v>285</v>
      </c>
    </row>
    <row r="177" spans="1:12" ht="51">
      <c r="A177" s="127" t="s">
        <v>936</v>
      </c>
      <c r="B177" s="126" t="s">
        <v>937</v>
      </c>
      <c r="C177" s="127" t="s">
        <v>938</v>
      </c>
      <c r="D177" s="127" t="s">
        <v>938</v>
      </c>
      <c r="E177" s="127" t="s">
        <v>38</v>
      </c>
      <c r="F177" s="17" t="str">
        <f t="shared" si="2"/>
        <v>1152-CC Research Computing</v>
      </c>
      <c r="G177" s="127" t="s">
        <v>140</v>
      </c>
      <c r="H177" s="127" t="s">
        <v>141</v>
      </c>
      <c r="I177" s="127" t="s">
        <v>142</v>
      </c>
      <c r="J177" s="127" t="s">
        <v>143</v>
      </c>
      <c r="K177" s="127" t="s">
        <v>135</v>
      </c>
      <c r="L177" s="127" t="s">
        <v>136</v>
      </c>
    </row>
    <row r="178" spans="1:12" ht="51">
      <c r="A178" s="127" t="s">
        <v>939</v>
      </c>
      <c r="B178" s="126" t="s">
        <v>940</v>
      </c>
      <c r="C178" s="127" t="s">
        <v>941</v>
      </c>
      <c r="D178" s="127" t="s">
        <v>941</v>
      </c>
      <c r="E178" s="127" t="s">
        <v>38</v>
      </c>
      <c r="F178" s="17" t="str">
        <f t="shared" si="2"/>
        <v>1074-CC Research Solutions Institute</v>
      </c>
      <c r="G178" s="127" t="s">
        <v>240</v>
      </c>
      <c r="H178" s="127" t="s">
        <v>241</v>
      </c>
      <c r="I178" s="127" t="s">
        <v>540</v>
      </c>
      <c r="J178" s="127" t="s">
        <v>243</v>
      </c>
      <c r="K178" s="127" t="s">
        <v>135</v>
      </c>
      <c r="L178" s="127" t="s">
        <v>229</v>
      </c>
    </row>
    <row r="179" spans="1:12" ht="140.25">
      <c r="A179" s="127" t="s">
        <v>942</v>
      </c>
      <c r="B179" s="126" t="s">
        <v>943</v>
      </c>
      <c r="C179" s="127" t="s">
        <v>944</v>
      </c>
      <c r="D179" s="127" t="s">
        <v>944</v>
      </c>
      <c r="E179" s="127" t="s">
        <v>38</v>
      </c>
      <c r="F179" s="17" t="str">
        <f t="shared" si="2"/>
        <v>1124-CC Residence Halls</v>
      </c>
      <c r="G179" s="127" t="s">
        <v>556</v>
      </c>
      <c r="H179" s="127" t="s">
        <v>557</v>
      </c>
      <c r="I179" s="127" t="s">
        <v>945</v>
      </c>
      <c r="J179" s="127" t="s">
        <v>559</v>
      </c>
      <c r="K179" s="127" t="s">
        <v>135</v>
      </c>
      <c r="L179" s="127" t="s">
        <v>277</v>
      </c>
    </row>
    <row r="180" spans="1:12" ht="51">
      <c r="A180" s="127" t="s">
        <v>946</v>
      </c>
      <c r="B180" s="126" t="s">
        <v>947</v>
      </c>
      <c r="C180" s="127" t="s">
        <v>948</v>
      </c>
      <c r="D180" s="127" t="s">
        <v>948</v>
      </c>
      <c r="E180" s="127" t="s">
        <v>38</v>
      </c>
      <c r="F180" s="17" t="str">
        <f t="shared" si="2"/>
        <v>1223-CC Residence Network</v>
      </c>
      <c r="G180" s="127" t="s">
        <v>140</v>
      </c>
      <c r="H180" s="127" t="s">
        <v>563</v>
      </c>
      <c r="I180" s="127" t="s">
        <v>142</v>
      </c>
      <c r="J180" s="127" t="s">
        <v>143</v>
      </c>
      <c r="K180" s="127" t="s">
        <v>135</v>
      </c>
      <c r="L180" s="127" t="s">
        <v>136</v>
      </c>
    </row>
    <row r="181" spans="1:12" ht="140.25">
      <c r="A181" s="127" t="s">
        <v>949</v>
      </c>
      <c r="B181" s="126" t="s">
        <v>950</v>
      </c>
      <c r="C181" s="127" t="s">
        <v>951</v>
      </c>
      <c r="D181" s="127" t="s">
        <v>951</v>
      </c>
      <c r="E181" s="127" t="s">
        <v>38</v>
      </c>
      <c r="F181" s="17" t="str">
        <f t="shared" si="2"/>
        <v>1123-CC Residential Services</v>
      </c>
      <c r="G181" s="127" t="s">
        <v>556</v>
      </c>
      <c r="H181" s="127" t="s">
        <v>557</v>
      </c>
      <c r="I181" s="127" t="s">
        <v>945</v>
      </c>
      <c r="J181" s="127" t="s">
        <v>559</v>
      </c>
      <c r="K181" s="127" t="s">
        <v>135</v>
      </c>
      <c r="L181" s="127" t="s">
        <v>277</v>
      </c>
    </row>
    <row r="182" spans="1:12" ht="140.25">
      <c r="A182" s="127" t="s">
        <v>952</v>
      </c>
      <c r="B182" s="126" t="s">
        <v>953</v>
      </c>
      <c r="C182" s="127" t="s">
        <v>954</v>
      </c>
      <c r="D182" s="127" t="s">
        <v>954</v>
      </c>
      <c r="E182" s="127" t="s">
        <v>38</v>
      </c>
      <c r="F182" s="17" t="str">
        <f t="shared" si="2"/>
        <v>1221-CC Residential Services Summer Operations</v>
      </c>
      <c r="G182" s="127" t="s">
        <v>556</v>
      </c>
      <c r="H182" s="127" t="s">
        <v>557</v>
      </c>
      <c r="I182" s="127" t="s">
        <v>558</v>
      </c>
      <c r="J182" s="127" t="s">
        <v>559</v>
      </c>
      <c r="K182" s="127" t="s">
        <v>135</v>
      </c>
      <c r="L182" s="127" t="s">
        <v>277</v>
      </c>
    </row>
    <row r="183" spans="1:12" ht="38.25">
      <c r="A183" s="127" t="s">
        <v>955</v>
      </c>
      <c r="B183" s="126" t="s">
        <v>956</v>
      </c>
      <c r="C183" s="127" t="s">
        <v>957</v>
      </c>
      <c r="D183" s="127" t="s">
        <v>957</v>
      </c>
      <c r="E183" s="127" t="s">
        <v>38</v>
      </c>
      <c r="F183" s="17" t="str">
        <f t="shared" si="2"/>
        <v>1066-CC Robotics Engineering</v>
      </c>
      <c r="G183" s="127" t="s">
        <v>247</v>
      </c>
      <c r="H183" s="127" t="s">
        <v>958</v>
      </c>
      <c r="I183" s="127" t="s">
        <v>959</v>
      </c>
      <c r="J183" s="127" t="s">
        <v>959</v>
      </c>
      <c r="K183" s="127" t="s">
        <v>135</v>
      </c>
      <c r="L183" s="127" t="s">
        <v>201</v>
      </c>
    </row>
    <row r="184" spans="1:12" ht="63.75">
      <c r="A184" s="127" t="s">
        <v>960</v>
      </c>
      <c r="B184" s="126" t="s">
        <v>961</v>
      </c>
      <c r="C184" s="127" t="s">
        <v>962</v>
      </c>
      <c r="D184" s="127" t="s">
        <v>962</v>
      </c>
      <c r="E184" s="127" t="s">
        <v>38</v>
      </c>
      <c r="F184" s="17" t="str">
        <f t="shared" si="2"/>
        <v>1248-CC Robotics Resource Center</v>
      </c>
      <c r="G184" s="127" t="s">
        <v>131</v>
      </c>
      <c r="H184" s="127" t="s">
        <v>963</v>
      </c>
      <c r="I184" s="127" t="s">
        <v>964</v>
      </c>
      <c r="J184" s="127" t="s">
        <v>965</v>
      </c>
      <c r="K184" s="127" t="s">
        <v>135</v>
      </c>
      <c r="L184" s="127" t="s">
        <v>201</v>
      </c>
    </row>
    <row r="185" spans="1:12" ht="51">
      <c r="A185" s="127" t="s">
        <v>966</v>
      </c>
      <c r="B185" s="126" t="s">
        <v>967</v>
      </c>
      <c r="C185" s="127" t="s">
        <v>968</v>
      </c>
      <c r="D185" s="127" t="s">
        <v>968</v>
      </c>
      <c r="E185" s="127" t="s">
        <v>38</v>
      </c>
      <c r="F185" s="17" t="str">
        <f t="shared" si="2"/>
        <v>1025-CC Scholarships</v>
      </c>
      <c r="G185" s="127" t="s">
        <v>360</v>
      </c>
      <c r="H185" s="127" t="s">
        <v>498</v>
      </c>
      <c r="I185" s="127" t="s">
        <v>362</v>
      </c>
      <c r="J185" s="127" t="s">
        <v>363</v>
      </c>
      <c r="K185" s="127" t="s">
        <v>135</v>
      </c>
      <c r="L185" s="127" t="s">
        <v>514</v>
      </c>
    </row>
    <row r="186" spans="1:12" ht="63.75">
      <c r="A186" s="127" t="s">
        <v>969</v>
      </c>
      <c r="B186" s="126" t="s">
        <v>970</v>
      </c>
      <c r="C186" s="127" t="s">
        <v>971</v>
      </c>
      <c r="D186" s="127" t="s">
        <v>971</v>
      </c>
      <c r="E186" s="127" t="s">
        <v>38</v>
      </c>
      <c r="F186" s="17" t="str">
        <f t="shared" si="2"/>
        <v>1036-CC School of Business</v>
      </c>
      <c r="G186" s="127" t="s">
        <v>972</v>
      </c>
      <c r="H186" s="127" t="s">
        <v>973</v>
      </c>
      <c r="I186" s="127" t="s">
        <v>974</v>
      </c>
      <c r="J186" s="127" t="s">
        <v>975</v>
      </c>
      <c r="K186" s="127" t="s">
        <v>135</v>
      </c>
      <c r="L186" s="127" t="s">
        <v>201</v>
      </c>
    </row>
    <row r="187" spans="1:12" ht="63.75">
      <c r="A187" s="127" t="s">
        <v>976</v>
      </c>
      <c r="B187" s="126" t="s">
        <v>977</v>
      </c>
      <c r="C187" s="127" t="s">
        <v>978</v>
      </c>
      <c r="D187" s="127" t="s">
        <v>978</v>
      </c>
      <c r="E187" s="127" t="s">
        <v>38</v>
      </c>
      <c r="F187" s="17" t="str">
        <f t="shared" si="2"/>
        <v>1052-CC Seaport</v>
      </c>
      <c r="G187" s="127" t="s">
        <v>260</v>
      </c>
      <c r="H187" s="127" t="s">
        <v>769</v>
      </c>
      <c r="I187" s="127" t="s">
        <v>770</v>
      </c>
      <c r="J187" s="127" t="s">
        <v>979</v>
      </c>
      <c r="K187" s="127" t="s">
        <v>135</v>
      </c>
      <c r="L187" s="127" t="s">
        <v>201</v>
      </c>
    </row>
    <row r="188" spans="1:12" ht="63.75">
      <c r="A188" s="127" t="s">
        <v>980</v>
      </c>
      <c r="B188" s="126" t="s">
        <v>981</v>
      </c>
      <c r="C188" s="127" t="s">
        <v>982</v>
      </c>
      <c r="D188" s="127" t="s">
        <v>982</v>
      </c>
      <c r="E188" s="127" t="s">
        <v>38</v>
      </c>
      <c r="F188" s="17" t="str">
        <f t="shared" si="2"/>
        <v>1029-CC Social Science</v>
      </c>
      <c r="G188" s="127" t="s">
        <v>329</v>
      </c>
      <c r="H188" s="127" t="s">
        <v>983</v>
      </c>
      <c r="I188" s="127" t="s">
        <v>984</v>
      </c>
      <c r="J188" s="127" t="s">
        <v>985</v>
      </c>
      <c r="K188" s="127" t="s">
        <v>135</v>
      </c>
      <c r="L188" s="127" t="s">
        <v>201</v>
      </c>
    </row>
    <row r="189" spans="1:12" ht="76.5">
      <c r="A189" s="127" t="s">
        <v>986</v>
      </c>
      <c r="B189" s="126" t="s">
        <v>987</v>
      </c>
      <c r="C189" s="127" t="s">
        <v>988</v>
      </c>
      <c r="D189" s="127" t="s">
        <v>988</v>
      </c>
      <c r="E189" s="127" t="s">
        <v>38</v>
      </c>
      <c r="F189" s="17" t="str">
        <f t="shared" si="2"/>
        <v>1146-CC Sports and Recreation Center</v>
      </c>
      <c r="G189" s="127" t="s">
        <v>755</v>
      </c>
      <c r="H189" s="127" t="s">
        <v>234</v>
      </c>
      <c r="I189" s="127" t="s">
        <v>235</v>
      </c>
      <c r="J189" s="127" t="s">
        <v>234</v>
      </c>
      <c r="K189" s="127" t="s">
        <v>135</v>
      </c>
      <c r="L189" s="127" t="s">
        <v>201</v>
      </c>
    </row>
    <row r="190" spans="1:12" ht="114.75">
      <c r="A190" s="127" t="s">
        <v>989</v>
      </c>
      <c r="B190" s="126" t="s">
        <v>990</v>
      </c>
      <c r="C190" s="127" t="s">
        <v>991</v>
      </c>
      <c r="D190" s="127" t="s">
        <v>991</v>
      </c>
      <c r="E190" s="127" t="s">
        <v>38</v>
      </c>
      <c r="F190" s="17" t="str">
        <f t="shared" si="2"/>
        <v>1088-CC STEM Education Center</v>
      </c>
      <c r="G190" s="127" t="s">
        <v>131</v>
      </c>
      <c r="H190" s="127" t="s">
        <v>992</v>
      </c>
      <c r="I190" s="127" t="s">
        <v>993</v>
      </c>
      <c r="J190" s="127" t="s">
        <v>994</v>
      </c>
      <c r="K190" s="127" t="s">
        <v>135</v>
      </c>
      <c r="L190" s="127" t="s">
        <v>201</v>
      </c>
    </row>
    <row r="191" spans="1:12" ht="51">
      <c r="A191" s="127" t="s">
        <v>995</v>
      </c>
      <c r="B191" s="126" t="s">
        <v>996</v>
      </c>
      <c r="C191" s="127" t="s">
        <v>997</v>
      </c>
      <c r="D191" s="127" t="s">
        <v>997</v>
      </c>
      <c r="E191" s="127" t="s">
        <v>38</v>
      </c>
      <c r="F191" s="17" t="str">
        <f t="shared" si="2"/>
        <v>1237-CC Strategic Volunteer Engagement</v>
      </c>
      <c r="G191" s="127" t="s">
        <v>180</v>
      </c>
      <c r="H191" s="127" t="s">
        <v>998</v>
      </c>
      <c r="I191" s="127" t="s">
        <v>194</v>
      </c>
      <c r="J191" s="127" t="s">
        <v>194</v>
      </c>
      <c r="K191" s="127" t="s">
        <v>135</v>
      </c>
      <c r="L191" s="127" t="s">
        <v>184</v>
      </c>
    </row>
    <row r="192" spans="1:12" ht="191.25">
      <c r="A192" s="127" t="s">
        <v>999</v>
      </c>
      <c r="B192" s="126" t="s">
        <v>1000</v>
      </c>
      <c r="C192" s="127" t="s">
        <v>1001</v>
      </c>
      <c r="D192" s="127" t="s">
        <v>1001</v>
      </c>
      <c r="E192" s="127" t="s">
        <v>38</v>
      </c>
      <c r="F192" s="17" t="str">
        <f t="shared" si="2"/>
        <v>1125-CC Student Activities</v>
      </c>
      <c r="G192" s="127" t="s">
        <v>273</v>
      </c>
      <c r="H192" s="127" t="s">
        <v>1002</v>
      </c>
      <c r="I192" s="127" t="s">
        <v>1003</v>
      </c>
      <c r="J192" s="127" t="s">
        <v>1004</v>
      </c>
      <c r="K192" s="127" t="s">
        <v>135</v>
      </c>
      <c r="L192" s="127" t="s">
        <v>167</v>
      </c>
    </row>
    <row r="193" spans="1:12" ht="51">
      <c r="A193" s="127" t="s">
        <v>1005</v>
      </c>
      <c r="B193" s="126" t="s">
        <v>1006</v>
      </c>
      <c r="C193" s="127" t="s">
        <v>1007</v>
      </c>
      <c r="D193" s="127" t="s">
        <v>1007</v>
      </c>
      <c r="E193" s="127" t="s">
        <v>38</v>
      </c>
      <c r="F193" s="17" t="str">
        <f t="shared" si="2"/>
        <v>1042-CC Student Aid and Financial Literacy</v>
      </c>
      <c r="G193" s="127" t="s">
        <v>163</v>
      </c>
      <c r="H193" s="127" t="s">
        <v>471</v>
      </c>
      <c r="I193" s="127" t="s">
        <v>435</v>
      </c>
      <c r="J193" s="127" t="s">
        <v>1008</v>
      </c>
      <c r="K193" s="127" t="s">
        <v>135</v>
      </c>
      <c r="L193" s="127" t="s">
        <v>167</v>
      </c>
    </row>
    <row r="194" spans="1:12" ht="51">
      <c r="A194" s="127" t="s">
        <v>1009</v>
      </c>
      <c r="B194" s="126" t="s">
        <v>1010</v>
      </c>
      <c r="C194" s="127" t="s">
        <v>1011</v>
      </c>
      <c r="D194" s="127" t="s">
        <v>1011</v>
      </c>
      <c r="E194" s="127" t="s">
        <v>38</v>
      </c>
      <c r="F194" s="17" t="str">
        <f t="shared" ref="F194:F225" si="3">CONCATENATE(D194," ",A194)</f>
        <v>1163-CC Student Call Center</v>
      </c>
      <c r="G194" s="127" t="s">
        <v>180</v>
      </c>
      <c r="H194" s="127" t="s">
        <v>1012</v>
      </c>
      <c r="I194" s="127" t="s">
        <v>1013</v>
      </c>
      <c r="J194" s="127" t="s">
        <v>212</v>
      </c>
      <c r="K194" s="127" t="s">
        <v>135</v>
      </c>
      <c r="L194" s="127" t="s">
        <v>184</v>
      </c>
    </row>
    <row r="195" spans="1:12" ht="89.25">
      <c r="A195" s="127" t="s">
        <v>1014</v>
      </c>
      <c r="B195" s="126" t="s">
        <v>1015</v>
      </c>
      <c r="C195" s="127" t="s">
        <v>1016</v>
      </c>
      <c r="D195" s="127" t="s">
        <v>1016</v>
      </c>
      <c r="E195" s="127" t="s">
        <v>38</v>
      </c>
      <c r="F195" s="17" t="str">
        <f t="shared" si="3"/>
        <v>1120-CC Student Development and Counseling</v>
      </c>
      <c r="G195" s="127" t="s">
        <v>421</v>
      </c>
      <c r="H195" s="127" t="s">
        <v>1017</v>
      </c>
      <c r="I195" s="127" t="s">
        <v>1018</v>
      </c>
      <c r="J195" s="127" t="s">
        <v>1019</v>
      </c>
      <c r="K195" s="127" t="s">
        <v>135</v>
      </c>
      <c r="L195" s="127" t="s">
        <v>167</v>
      </c>
    </row>
    <row r="196" spans="1:12" ht="51">
      <c r="A196" s="127" t="s">
        <v>1020</v>
      </c>
      <c r="B196" s="126" t="s">
        <v>1021</v>
      </c>
      <c r="C196" s="127" t="s">
        <v>1022</v>
      </c>
      <c r="D196" s="127" t="s">
        <v>1022</v>
      </c>
      <c r="E196" s="127" t="s">
        <v>38</v>
      </c>
      <c r="F196" s="17" t="str">
        <f t="shared" si="3"/>
        <v>1184-CC Summer - Bar Harbor, Maine</v>
      </c>
      <c r="G196" s="127" t="s">
        <v>1023</v>
      </c>
      <c r="H196" s="127" t="s">
        <v>519</v>
      </c>
      <c r="I196" s="127" t="s">
        <v>520</v>
      </c>
      <c r="J196" s="127" t="s">
        <v>519</v>
      </c>
      <c r="K196" s="127" t="s">
        <v>135</v>
      </c>
      <c r="L196" s="127" t="s">
        <v>201</v>
      </c>
    </row>
    <row r="197" spans="1:12" ht="51">
      <c r="A197" s="127" t="s">
        <v>1024</v>
      </c>
      <c r="B197" s="126" t="s">
        <v>1025</v>
      </c>
      <c r="C197" s="127" t="s">
        <v>1026</v>
      </c>
      <c r="D197" s="127" t="s">
        <v>1026</v>
      </c>
      <c r="E197" s="127" t="s">
        <v>38</v>
      </c>
      <c r="F197" s="17" t="str">
        <f t="shared" si="3"/>
        <v>1188-CC Summer - Beijing, China</v>
      </c>
      <c r="G197" s="127" t="s">
        <v>1023</v>
      </c>
      <c r="H197" s="127" t="s">
        <v>519</v>
      </c>
      <c r="I197" s="127" t="s">
        <v>520</v>
      </c>
      <c r="J197" s="127" t="s">
        <v>519</v>
      </c>
      <c r="K197" s="127" t="s">
        <v>135</v>
      </c>
      <c r="L197" s="127" t="s">
        <v>201</v>
      </c>
    </row>
    <row r="198" spans="1:12" ht="51">
      <c r="A198" s="127" t="s">
        <v>1027</v>
      </c>
      <c r="B198" s="126" t="s">
        <v>1028</v>
      </c>
      <c r="C198" s="127" t="s">
        <v>1029</v>
      </c>
      <c r="D198" s="127" t="s">
        <v>1029</v>
      </c>
      <c r="E198" s="127" t="s">
        <v>38</v>
      </c>
      <c r="F198" s="17" t="str">
        <f t="shared" si="3"/>
        <v>1185-CC Summer - Buenos Aires, Argentina</v>
      </c>
      <c r="G198" s="127" t="s">
        <v>1023</v>
      </c>
      <c r="H198" s="127" t="s">
        <v>519</v>
      </c>
      <c r="I198" s="127" t="s">
        <v>520</v>
      </c>
      <c r="J198" s="127" t="s">
        <v>519</v>
      </c>
      <c r="K198" s="127" t="s">
        <v>135</v>
      </c>
      <c r="L198" s="127" t="s">
        <v>201</v>
      </c>
    </row>
    <row r="199" spans="1:12" ht="51">
      <c r="A199" s="127" t="s">
        <v>1030</v>
      </c>
      <c r="B199" s="126" t="s">
        <v>1031</v>
      </c>
      <c r="C199" s="127" t="s">
        <v>1032</v>
      </c>
      <c r="D199" s="127" t="s">
        <v>1032</v>
      </c>
      <c r="E199" s="127" t="s">
        <v>38</v>
      </c>
      <c r="F199" s="17" t="str">
        <f t="shared" si="3"/>
        <v>1186-CC Summer - London, England</v>
      </c>
      <c r="G199" s="127" t="s">
        <v>1023</v>
      </c>
      <c r="H199" s="127" t="s">
        <v>519</v>
      </c>
      <c r="I199" s="127" t="s">
        <v>520</v>
      </c>
      <c r="J199" s="127" t="s">
        <v>519</v>
      </c>
      <c r="K199" s="127" t="s">
        <v>135</v>
      </c>
      <c r="L199" s="127" t="s">
        <v>201</v>
      </c>
    </row>
    <row r="200" spans="1:12" ht="51">
      <c r="A200" s="127" t="s">
        <v>1033</v>
      </c>
      <c r="B200" s="126" t="s">
        <v>1034</v>
      </c>
      <c r="C200" s="127" t="s">
        <v>1035</v>
      </c>
      <c r="D200" s="127" t="s">
        <v>1035</v>
      </c>
      <c r="E200" s="127" t="s">
        <v>38</v>
      </c>
      <c r="F200" s="17" t="str">
        <f t="shared" si="3"/>
        <v>1187-CC Summer - Venice, Italy</v>
      </c>
      <c r="G200" s="127" t="s">
        <v>1023</v>
      </c>
      <c r="H200" s="127" t="s">
        <v>519</v>
      </c>
      <c r="I200" s="127" t="s">
        <v>520</v>
      </c>
      <c r="J200" s="127" t="s">
        <v>519</v>
      </c>
      <c r="K200" s="127" t="s">
        <v>135</v>
      </c>
      <c r="L200" s="127" t="s">
        <v>201</v>
      </c>
    </row>
    <row r="201" spans="1:12" ht="63.75">
      <c r="A201" s="127" t="s">
        <v>1036</v>
      </c>
      <c r="B201" s="126" t="s">
        <v>1037</v>
      </c>
      <c r="C201" s="127" t="s">
        <v>1038</v>
      </c>
      <c r="D201" s="127" t="s">
        <v>1038</v>
      </c>
      <c r="E201" s="127" t="s">
        <v>38</v>
      </c>
      <c r="F201" s="17" t="str">
        <f t="shared" si="3"/>
        <v>1003-CC Summer Session</v>
      </c>
      <c r="G201" s="127" t="s">
        <v>131</v>
      </c>
      <c r="H201" s="127" t="s">
        <v>1039</v>
      </c>
      <c r="I201" s="127" t="s">
        <v>1040</v>
      </c>
      <c r="J201" s="127" t="s">
        <v>1041</v>
      </c>
      <c r="K201" s="127" t="s">
        <v>135</v>
      </c>
      <c r="L201" s="127" t="s">
        <v>201</v>
      </c>
    </row>
    <row r="202" spans="1:12" ht="76.5">
      <c r="A202" s="127" t="s">
        <v>1042</v>
      </c>
      <c r="B202" s="126" t="s">
        <v>1043</v>
      </c>
      <c r="C202" s="127" t="s">
        <v>1044</v>
      </c>
      <c r="D202" s="127" t="s">
        <v>1044</v>
      </c>
      <c r="E202" s="127" t="s">
        <v>38</v>
      </c>
      <c r="F202" s="17" t="str">
        <f t="shared" si="3"/>
        <v>1145-CC Summer Sports Camps</v>
      </c>
      <c r="G202" s="127" t="s">
        <v>755</v>
      </c>
      <c r="H202" s="127" t="s">
        <v>234</v>
      </c>
      <c r="I202" s="127" t="s">
        <v>235</v>
      </c>
      <c r="J202" s="127" t="s">
        <v>236</v>
      </c>
      <c r="K202" s="127" t="s">
        <v>135</v>
      </c>
      <c r="L202" s="127" t="s">
        <v>201</v>
      </c>
    </row>
    <row r="203" spans="1:12" ht="38.25">
      <c r="A203" s="127" t="s">
        <v>1045</v>
      </c>
      <c r="B203" s="126" t="s">
        <v>1046</v>
      </c>
      <c r="C203" s="127" t="s">
        <v>1047</v>
      </c>
      <c r="D203" s="127" t="s">
        <v>1047</v>
      </c>
      <c r="E203" s="127" t="s">
        <v>38</v>
      </c>
      <c r="F203" s="17" t="str">
        <f t="shared" si="3"/>
        <v>1213-CC Systems Engineering</v>
      </c>
      <c r="G203" s="127" t="s">
        <v>220</v>
      </c>
      <c r="H203" s="127" t="s">
        <v>428</v>
      </c>
      <c r="I203" s="127" t="s">
        <v>429</v>
      </c>
      <c r="J203" s="127" t="s">
        <v>429</v>
      </c>
      <c r="K203" s="127" t="s">
        <v>175</v>
      </c>
      <c r="L203" s="127" t="s">
        <v>201</v>
      </c>
    </row>
    <row r="204" spans="1:12" ht="51">
      <c r="A204" s="127" t="s">
        <v>1048</v>
      </c>
      <c r="B204" s="126" t="s">
        <v>1049</v>
      </c>
      <c r="C204" s="127" t="s">
        <v>1050</v>
      </c>
      <c r="D204" s="127" t="s">
        <v>1050</v>
      </c>
      <c r="E204" s="127" t="s">
        <v>38</v>
      </c>
      <c r="F204" s="17" t="str">
        <f t="shared" si="3"/>
        <v>1001-CC Talent and Human Resources</v>
      </c>
      <c r="G204" s="127" t="s">
        <v>1051</v>
      </c>
      <c r="H204" s="127" t="s">
        <v>1052</v>
      </c>
      <c r="I204" s="127" t="s">
        <v>1053</v>
      </c>
      <c r="J204" s="127" t="s">
        <v>1054</v>
      </c>
      <c r="K204" s="127" t="s">
        <v>135</v>
      </c>
      <c r="L204" s="127" t="s">
        <v>229</v>
      </c>
    </row>
    <row r="205" spans="1:12" ht="51">
      <c r="A205" s="127" t="s">
        <v>1055</v>
      </c>
      <c r="B205" s="126" t="s">
        <v>1056</v>
      </c>
      <c r="C205" s="127" t="s">
        <v>1057</v>
      </c>
      <c r="D205" s="127" t="s">
        <v>1057</v>
      </c>
      <c r="E205" s="127" t="s">
        <v>38</v>
      </c>
      <c r="F205" s="17" t="str">
        <f t="shared" si="3"/>
        <v>1225-CC Telecommunications</v>
      </c>
      <c r="G205" s="127" t="s">
        <v>140</v>
      </c>
      <c r="H205" s="127" t="s">
        <v>563</v>
      </c>
      <c r="I205" s="127" t="s">
        <v>142</v>
      </c>
      <c r="J205" s="127" t="s">
        <v>1058</v>
      </c>
      <c r="K205" s="127" t="s">
        <v>135</v>
      </c>
      <c r="L205" s="127" t="s">
        <v>136</v>
      </c>
    </row>
    <row r="206" spans="1:12" ht="63.75">
      <c r="A206" s="127" t="s">
        <v>1059</v>
      </c>
      <c r="B206" s="126" t="s">
        <v>1060</v>
      </c>
      <c r="C206" s="127" t="s">
        <v>1061</v>
      </c>
      <c r="D206" s="127" t="s">
        <v>1061</v>
      </c>
      <c r="E206" s="127" t="s">
        <v>38</v>
      </c>
      <c r="F206" s="17" t="str">
        <f t="shared" si="3"/>
        <v>1251-CC Touch Tomorrow</v>
      </c>
      <c r="G206" s="127" t="s">
        <v>163</v>
      </c>
      <c r="H206" s="127" t="s">
        <v>1062</v>
      </c>
      <c r="I206" s="127" t="s">
        <v>1063</v>
      </c>
      <c r="J206" s="127" t="s">
        <v>1064</v>
      </c>
      <c r="K206" s="127" t="s">
        <v>135</v>
      </c>
      <c r="L206" s="127" t="s">
        <v>201</v>
      </c>
    </row>
    <row r="207" spans="1:12" ht="38.25">
      <c r="A207" s="127" t="s">
        <v>1065</v>
      </c>
      <c r="B207" s="126" t="s">
        <v>1066</v>
      </c>
      <c r="C207" s="127" t="s">
        <v>1067</v>
      </c>
      <c r="D207" s="127" t="s">
        <v>1067</v>
      </c>
      <c r="E207" s="127" t="s">
        <v>38</v>
      </c>
      <c r="F207" s="17" t="str">
        <f t="shared" si="3"/>
        <v>1008-CC Trades Services</v>
      </c>
      <c r="G207" s="127" t="s">
        <v>281</v>
      </c>
      <c r="H207" s="127" t="s">
        <v>1068</v>
      </c>
      <c r="I207" s="127" t="s">
        <v>460</v>
      </c>
      <c r="J207" s="127" t="s">
        <v>751</v>
      </c>
      <c r="K207" s="127" t="s">
        <v>135</v>
      </c>
      <c r="L207" s="127" t="s">
        <v>285</v>
      </c>
    </row>
    <row r="208" spans="1:12" ht="51">
      <c r="A208" s="127" t="s">
        <v>1069</v>
      </c>
      <c r="B208" s="126" t="s">
        <v>1070</v>
      </c>
      <c r="C208" s="127" t="s">
        <v>1071</v>
      </c>
      <c r="D208" s="127" t="s">
        <v>1071</v>
      </c>
      <c r="E208" s="127" t="s">
        <v>38</v>
      </c>
      <c r="F208" s="17" t="str">
        <f t="shared" si="3"/>
        <v>1081-CC Undergraduate Enrollment Services</v>
      </c>
      <c r="G208" s="127" t="s">
        <v>163</v>
      </c>
      <c r="H208" s="127" t="s">
        <v>472</v>
      </c>
      <c r="I208" s="127" t="s">
        <v>165</v>
      </c>
      <c r="J208" s="127" t="s">
        <v>1072</v>
      </c>
      <c r="K208" s="127" t="s">
        <v>135</v>
      </c>
      <c r="L208" s="127" t="s">
        <v>167</v>
      </c>
    </row>
    <row r="209" spans="1:12" ht="51">
      <c r="A209" s="127" t="s">
        <v>1073</v>
      </c>
      <c r="B209" s="126" t="s">
        <v>1074</v>
      </c>
      <c r="C209" s="127" t="s">
        <v>1075</v>
      </c>
      <c r="D209" s="127" t="s">
        <v>1075</v>
      </c>
      <c r="E209" s="127" t="s">
        <v>38</v>
      </c>
      <c r="F209" s="17" t="str">
        <f t="shared" si="3"/>
        <v>1211-CC Undergraduate Seminars</v>
      </c>
      <c r="G209" s="127" t="s">
        <v>518</v>
      </c>
      <c r="H209" s="127" t="s">
        <v>519</v>
      </c>
      <c r="I209" s="127" t="s">
        <v>520</v>
      </c>
      <c r="J209" s="127" t="s">
        <v>519</v>
      </c>
      <c r="K209" s="127" t="s">
        <v>135</v>
      </c>
      <c r="L209" s="127" t="s">
        <v>201</v>
      </c>
    </row>
    <row r="210" spans="1:12" ht="38.25">
      <c r="A210" s="127" t="s">
        <v>1076</v>
      </c>
      <c r="B210" s="126" t="s">
        <v>1077</v>
      </c>
      <c r="C210" s="127" t="s">
        <v>1078</v>
      </c>
      <c r="D210" s="127" t="s">
        <v>1078</v>
      </c>
      <c r="E210" s="127" t="s">
        <v>38</v>
      </c>
      <c r="F210" s="17" t="str">
        <f t="shared" si="3"/>
        <v>1086-CC Undergraduate Studies</v>
      </c>
      <c r="G210" s="127" t="s">
        <v>131</v>
      </c>
      <c r="H210" s="127" t="s">
        <v>227</v>
      </c>
      <c r="I210" s="127" t="s">
        <v>228</v>
      </c>
      <c r="J210" s="127" t="s">
        <v>228</v>
      </c>
      <c r="K210" s="127" t="s">
        <v>135</v>
      </c>
      <c r="L210" s="127" t="s">
        <v>201</v>
      </c>
    </row>
    <row r="211" spans="1:12" ht="51">
      <c r="A211" s="127" t="s">
        <v>1079</v>
      </c>
      <c r="B211" s="126" t="s">
        <v>1080</v>
      </c>
      <c r="C211" s="127" t="s">
        <v>1081</v>
      </c>
      <c r="D211" s="127" t="s">
        <v>1081</v>
      </c>
      <c r="E211" s="127" t="s">
        <v>38</v>
      </c>
      <c r="F211" s="17" t="str">
        <f t="shared" si="3"/>
        <v>1103-CC University Advancement</v>
      </c>
      <c r="G211" s="127" t="s">
        <v>180</v>
      </c>
      <c r="H211" s="127" t="s">
        <v>1082</v>
      </c>
      <c r="I211" s="127" t="s">
        <v>1083</v>
      </c>
      <c r="J211" s="127" t="s">
        <v>1083</v>
      </c>
      <c r="K211" s="127" t="s">
        <v>135</v>
      </c>
      <c r="L211" s="127" t="s">
        <v>184</v>
      </c>
    </row>
    <row r="212" spans="1:12" ht="89.25">
      <c r="A212" s="127" t="s">
        <v>1084</v>
      </c>
      <c r="B212" s="126" t="s">
        <v>1085</v>
      </c>
      <c r="C212" s="127" t="s">
        <v>1086</v>
      </c>
      <c r="D212" s="127" t="s">
        <v>1086</v>
      </c>
      <c r="E212" s="127" t="s">
        <v>38</v>
      </c>
      <c r="F212" s="17" t="str">
        <f t="shared" si="3"/>
        <v>1096-CC Utilities Services</v>
      </c>
      <c r="G212" s="127" t="s">
        <v>281</v>
      </c>
      <c r="H212" s="127" t="s">
        <v>460</v>
      </c>
      <c r="I212" s="127" t="s">
        <v>1087</v>
      </c>
      <c r="J212" s="127" t="s">
        <v>1088</v>
      </c>
      <c r="K212" s="127" t="s">
        <v>135</v>
      </c>
      <c r="L212" s="127" t="s">
        <v>285</v>
      </c>
    </row>
    <row r="213" spans="1:12" ht="38.25">
      <c r="A213" s="127" t="s">
        <v>1089</v>
      </c>
      <c r="B213" s="126" t="s">
        <v>1090</v>
      </c>
      <c r="C213" s="127" t="s">
        <v>1091</v>
      </c>
      <c r="D213" s="127" t="s">
        <v>1091</v>
      </c>
      <c r="E213" s="127" t="s">
        <v>38</v>
      </c>
      <c r="F213" s="17" t="str">
        <f t="shared" si="3"/>
        <v>1073-CC Vice Provost for Research - VPR</v>
      </c>
      <c r="G213" s="127" t="s">
        <v>240</v>
      </c>
      <c r="H213" s="127" t="s">
        <v>241</v>
      </c>
      <c r="I213" s="127" t="s">
        <v>1092</v>
      </c>
      <c r="J213" s="127" t="s">
        <v>1092</v>
      </c>
      <c r="K213" s="127" t="s">
        <v>135</v>
      </c>
      <c r="L213" s="127" t="s">
        <v>229</v>
      </c>
    </row>
    <row r="214" spans="1:12" ht="51">
      <c r="A214" s="127" t="s">
        <v>1093</v>
      </c>
      <c r="B214" s="126" t="s">
        <v>1094</v>
      </c>
      <c r="C214" s="127" t="s">
        <v>1095</v>
      </c>
      <c r="D214" s="127" t="s">
        <v>1095</v>
      </c>
      <c r="E214" s="127" t="s">
        <v>38</v>
      </c>
      <c r="F214" s="17" t="str">
        <f t="shared" si="3"/>
        <v>1249-CC Vice Provost for Research - VPR Cost Share</v>
      </c>
      <c r="G214" s="127" t="s">
        <v>925</v>
      </c>
      <c r="H214" s="127"/>
      <c r="I214" s="127" t="s">
        <v>540</v>
      </c>
      <c r="J214" s="127"/>
      <c r="K214" s="127" t="s">
        <v>135</v>
      </c>
      <c r="L214" s="127" t="s">
        <v>201</v>
      </c>
    </row>
    <row r="215" spans="1:12" ht="114.75">
      <c r="A215" s="127" t="s">
        <v>1096</v>
      </c>
      <c r="B215" s="126" t="s">
        <v>1097</v>
      </c>
      <c r="C215" s="127" t="s">
        <v>1098</v>
      </c>
      <c r="D215" s="127" t="s">
        <v>1098</v>
      </c>
      <c r="E215" s="127" t="s">
        <v>38</v>
      </c>
      <c r="F215" s="17" t="str">
        <f t="shared" si="3"/>
        <v>1060-CC Vivarium</v>
      </c>
      <c r="G215" s="127" t="s">
        <v>253</v>
      </c>
      <c r="H215" s="127" t="s">
        <v>631</v>
      </c>
      <c r="I215" s="127" t="s">
        <v>1099</v>
      </c>
      <c r="J215" s="127" t="s">
        <v>1100</v>
      </c>
      <c r="K215" s="127" t="s">
        <v>135</v>
      </c>
      <c r="L215" s="127" t="s">
        <v>201</v>
      </c>
    </row>
    <row r="216" spans="1:12" ht="51">
      <c r="A216" s="127" t="s">
        <v>1101</v>
      </c>
      <c r="B216" s="126" t="s">
        <v>1102</v>
      </c>
      <c r="C216" s="127" t="s">
        <v>1103</v>
      </c>
      <c r="D216" s="127" t="s">
        <v>1103</v>
      </c>
      <c r="E216" s="127" t="s">
        <v>38</v>
      </c>
      <c r="F216" s="17" t="str">
        <f t="shared" si="3"/>
        <v>1153-CC Web Application Development and Academic Integration</v>
      </c>
      <c r="G216" s="127" t="s">
        <v>140</v>
      </c>
      <c r="H216" s="127" t="s">
        <v>1104</v>
      </c>
      <c r="I216" s="127" t="s">
        <v>142</v>
      </c>
      <c r="J216" s="127" t="s">
        <v>143</v>
      </c>
      <c r="K216" s="127" t="s">
        <v>135</v>
      </c>
      <c r="L216" s="127" t="s">
        <v>136</v>
      </c>
    </row>
    <row r="217" spans="1:12" ht="63.75">
      <c r="A217" s="127" t="s">
        <v>1105</v>
      </c>
      <c r="B217" s="126" t="s">
        <v>1106</v>
      </c>
      <c r="C217" s="127" t="s">
        <v>1107</v>
      </c>
      <c r="D217" s="127" t="s">
        <v>1107</v>
      </c>
      <c r="E217" s="127" t="s">
        <v>38</v>
      </c>
      <c r="F217" s="17" t="str">
        <f t="shared" si="3"/>
        <v>1138-CC Women's Basketball</v>
      </c>
      <c r="G217" s="127" t="s">
        <v>1108</v>
      </c>
      <c r="H217" s="127" t="s">
        <v>234</v>
      </c>
      <c r="I217" s="127" t="s">
        <v>235</v>
      </c>
      <c r="J217" s="127" t="s">
        <v>236</v>
      </c>
      <c r="K217" s="127" t="s">
        <v>135</v>
      </c>
      <c r="L217" s="127" t="s">
        <v>201</v>
      </c>
    </row>
    <row r="218" spans="1:12" ht="63.75">
      <c r="A218" s="127" t="s">
        <v>1109</v>
      </c>
      <c r="B218" s="126" t="s">
        <v>1110</v>
      </c>
      <c r="C218" s="127" t="s">
        <v>1111</v>
      </c>
      <c r="D218" s="127" t="s">
        <v>1111</v>
      </c>
      <c r="E218" s="127" t="s">
        <v>38</v>
      </c>
      <c r="F218" s="17" t="str">
        <f t="shared" si="3"/>
        <v>1139-CC Women's Cross Country and Track and Field</v>
      </c>
      <c r="G218" s="127" t="s">
        <v>1108</v>
      </c>
      <c r="H218" s="127" t="s">
        <v>234</v>
      </c>
      <c r="I218" s="127" t="s">
        <v>235</v>
      </c>
      <c r="J218" s="127" t="s">
        <v>236</v>
      </c>
      <c r="K218" s="127" t="s">
        <v>135</v>
      </c>
      <c r="L218" s="127" t="s">
        <v>201</v>
      </c>
    </row>
    <row r="219" spans="1:12" ht="63.75">
      <c r="A219" s="127" t="s">
        <v>1112</v>
      </c>
      <c r="B219" s="126" t="s">
        <v>1113</v>
      </c>
      <c r="C219" s="127" t="s">
        <v>1114</v>
      </c>
      <c r="D219" s="127" t="s">
        <v>1114</v>
      </c>
      <c r="E219" s="127" t="s">
        <v>38</v>
      </c>
      <c r="F219" s="17" t="str">
        <f t="shared" si="3"/>
        <v>1140-CC Women's Fieldhockey</v>
      </c>
      <c r="G219" s="127" t="s">
        <v>1108</v>
      </c>
      <c r="H219" s="127" t="s">
        <v>234</v>
      </c>
      <c r="I219" s="127" t="s">
        <v>235</v>
      </c>
      <c r="J219" s="127" t="s">
        <v>236</v>
      </c>
      <c r="K219" s="127" t="s">
        <v>135</v>
      </c>
      <c r="L219" s="127" t="s">
        <v>201</v>
      </c>
    </row>
    <row r="220" spans="1:12" ht="63.75">
      <c r="A220" s="127" t="s">
        <v>1115</v>
      </c>
      <c r="B220" s="126" t="s">
        <v>1116</v>
      </c>
      <c r="C220" s="127" t="s">
        <v>1117</v>
      </c>
      <c r="D220" s="127" t="s">
        <v>1117</v>
      </c>
      <c r="E220" s="127" t="s">
        <v>38</v>
      </c>
      <c r="F220" s="17" t="str">
        <f t="shared" si="3"/>
        <v>1020-CC Women's Rowing</v>
      </c>
      <c r="G220" s="127" t="s">
        <v>1108</v>
      </c>
      <c r="H220" s="127" t="s">
        <v>234</v>
      </c>
      <c r="I220" s="127" t="s">
        <v>235</v>
      </c>
      <c r="J220" s="127" t="s">
        <v>236</v>
      </c>
      <c r="K220" s="127" t="s">
        <v>135</v>
      </c>
      <c r="L220" s="127" t="s">
        <v>201</v>
      </c>
    </row>
    <row r="221" spans="1:12" ht="63.75">
      <c r="A221" s="127" t="s">
        <v>1118</v>
      </c>
      <c r="B221" s="126" t="s">
        <v>1119</v>
      </c>
      <c r="C221" s="127" t="s">
        <v>1120</v>
      </c>
      <c r="D221" s="127" t="s">
        <v>1120</v>
      </c>
      <c r="E221" s="127" t="s">
        <v>38</v>
      </c>
      <c r="F221" s="17" t="str">
        <f t="shared" si="3"/>
        <v>1021-CC Women's Soccer</v>
      </c>
      <c r="G221" s="127" t="s">
        <v>1108</v>
      </c>
      <c r="H221" s="127" t="s">
        <v>234</v>
      </c>
      <c r="I221" s="127" t="s">
        <v>235</v>
      </c>
      <c r="J221" s="127" t="s">
        <v>236</v>
      </c>
      <c r="K221" s="127" t="s">
        <v>135</v>
      </c>
      <c r="L221" s="127" t="s">
        <v>201</v>
      </c>
    </row>
    <row r="222" spans="1:12" ht="63.75">
      <c r="A222" s="127" t="s">
        <v>1121</v>
      </c>
      <c r="B222" s="126" t="s">
        <v>1122</v>
      </c>
      <c r="C222" s="127" t="s">
        <v>1123</v>
      </c>
      <c r="D222" s="127" t="s">
        <v>1123</v>
      </c>
      <c r="E222" s="127" t="s">
        <v>38</v>
      </c>
      <c r="F222" s="17" t="str">
        <f t="shared" si="3"/>
        <v>1141-CC Women's Softball</v>
      </c>
      <c r="G222" s="127" t="s">
        <v>1108</v>
      </c>
      <c r="H222" s="127" t="s">
        <v>234</v>
      </c>
      <c r="I222" s="127" t="s">
        <v>235</v>
      </c>
      <c r="J222" s="127" t="s">
        <v>236</v>
      </c>
      <c r="K222" s="127" t="s">
        <v>135</v>
      </c>
      <c r="L222" s="127" t="s">
        <v>201</v>
      </c>
    </row>
    <row r="223" spans="1:12" ht="63.75">
      <c r="A223" s="127" t="s">
        <v>1124</v>
      </c>
      <c r="B223" s="126" t="s">
        <v>1125</v>
      </c>
      <c r="C223" s="127" t="s">
        <v>1126</v>
      </c>
      <c r="D223" s="127" t="s">
        <v>1126</v>
      </c>
      <c r="E223" s="127" t="s">
        <v>38</v>
      </c>
      <c r="F223" s="17" t="str">
        <f t="shared" si="3"/>
        <v>1142-CC Women's Swimming/Diving</v>
      </c>
      <c r="G223" s="127" t="s">
        <v>1108</v>
      </c>
      <c r="H223" s="127" t="s">
        <v>234</v>
      </c>
      <c r="I223" s="127" t="s">
        <v>235</v>
      </c>
      <c r="J223" s="127" t="s">
        <v>236</v>
      </c>
      <c r="K223" s="127" t="s">
        <v>135</v>
      </c>
      <c r="L223" s="127" t="s">
        <v>201</v>
      </c>
    </row>
    <row r="224" spans="1:12" ht="63.75">
      <c r="A224" s="127" t="s">
        <v>1127</v>
      </c>
      <c r="B224" s="126" t="s">
        <v>1128</v>
      </c>
      <c r="C224" s="127" t="s">
        <v>1129</v>
      </c>
      <c r="D224" s="127" t="s">
        <v>1129</v>
      </c>
      <c r="E224" s="127" t="s">
        <v>38</v>
      </c>
      <c r="F224" s="17" t="str">
        <f t="shared" si="3"/>
        <v>1144-CC Women's Volleyball</v>
      </c>
      <c r="G224" s="127" t="s">
        <v>1108</v>
      </c>
      <c r="H224" s="127" t="s">
        <v>234</v>
      </c>
      <c r="I224" s="127" t="s">
        <v>235</v>
      </c>
      <c r="J224" s="127" t="s">
        <v>236</v>
      </c>
      <c r="K224" s="127" t="s">
        <v>135</v>
      </c>
      <c r="L224" s="127" t="s">
        <v>201</v>
      </c>
    </row>
    <row r="225" spans="1:12" ht="63.75">
      <c r="A225" s="127" t="s">
        <v>1130</v>
      </c>
      <c r="B225" s="126" t="s">
        <v>1131</v>
      </c>
      <c r="C225" s="127" t="s">
        <v>1132</v>
      </c>
      <c r="D225" s="127" t="s">
        <v>1132</v>
      </c>
      <c r="E225" s="127" t="s">
        <v>38</v>
      </c>
      <c r="F225" s="17" t="str">
        <f t="shared" si="3"/>
        <v>1137-CC Wrestling</v>
      </c>
      <c r="G225" s="127" t="s">
        <v>233</v>
      </c>
      <c r="H225" s="127" t="s">
        <v>234</v>
      </c>
      <c r="I225" s="127" t="s">
        <v>235</v>
      </c>
      <c r="J225" s="127" t="s">
        <v>236</v>
      </c>
      <c r="K225" s="127" t="s">
        <v>135</v>
      </c>
      <c r="L225" s="127" t="s">
        <v>201</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79"/>
  <sheetViews>
    <sheetView topLeftCell="D1" workbookViewId="0">
      <selection activeCell="H3" sqref="H3"/>
    </sheetView>
  </sheetViews>
  <sheetFormatPr defaultColWidth="8" defaultRowHeight="12.75"/>
  <cols>
    <col min="1" max="13" width="23.42578125" style="16" customWidth="1"/>
    <col min="14" max="16384" width="8" style="16"/>
  </cols>
  <sheetData>
    <row r="1" spans="1:13">
      <c r="K1" s="249" t="s">
        <v>1133</v>
      </c>
      <c r="L1" s="249"/>
      <c r="M1" s="249"/>
    </row>
    <row r="2" spans="1:13" ht="25.5">
      <c r="A2" s="15" t="s">
        <v>45</v>
      </c>
      <c r="B2" s="15" t="s">
        <v>79</v>
      </c>
      <c r="C2" s="15" t="s">
        <v>118</v>
      </c>
      <c r="D2" s="15" t="s">
        <v>119</v>
      </c>
      <c r="E2" s="15" t="s">
        <v>1134</v>
      </c>
      <c r="F2" s="15" t="s">
        <v>120</v>
      </c>
      <c r="G2" s="15" t="s">
        <v>1135</v>
      </c>
      <c r="H2" s="15" t="s">
        <v>1136</v>
      </c>
      <c r="I2" s="15" t="s">
        <v>124</v>
      </c>
      <c r="J2" s="15" t="s">
        <v>125</v>
      </c>
      <c r="K2" s="15" t="s">
        <v>1137</v>
      </c>
      <c r="L2" s="15" t="s">
        <v>126</v>
      </c>
      <c r="M2" s="15" t="s">
        <v>127</v>
      </c>
    </row>
    <row r="3" spans="1:13" ht="51">
      <c r="A3" s="17" t="s">
        <v>1138</v>
      </c>
      <c r="B3" s="17" t="s">
        <v>1139</v>
      </c>
      <c r="C3" s="17" t="s">
        <v>1139</v>
      </c>
      <c r="D3" s="17" t="s">
        <v>45</v>
      </c>
      <c r="E3" s="18"/>
      <c r="F3" s="17" t="s">
        <v>1140</v>
      </c>
      <c r="G3" s="17"/>
      <c r="H3" s="17" t="s">
        <v>1141</v>
      </c>
      <c r="I3" s="17" t="s">
        <v>175</v>
      </c>
      <c r="J3" s="17" t="s">
        <v>201</v>
      </c>
    </row>
    <row r="4" spans="1:13" ht="63.75">
      <c r="A4" s="17" t="s">
        <v>1142</v>
      </c>
      <c r="B4" s="17" t="s">
        <v>1143</v>
      </c>
      <c r="C4" s="17" t="s">
        <v>1143</v>
      </c>
      <c r="D4" s="17" t="s">
        <v>45</v>
      </c>
      <c r="E4" s="18"/>
      <c r="F4" s="17" t="s">
        <v>1140</v>
      </c>
      <c r="G4" s="17" t="s">
        <v>1144</v>
      </c>
      <c r="H4" s="17" t="s">
        <v>334</v>
      </c>
      <c r="I4" s="17" t="s">
        <v>175</v>
      </c>
      <c r="J4" s="17" t="s">
        <v>201</v>
      </c>
    </row>
    <row r="5" spans="1:13" ht="76.5">
      <c r="A5" s="17" t="s">
        <v>1145</v>
      </c>
      <c r="B5" s="17" t="s">
        <v>1146</v>
      </c>
      <c r="C5" s="17" t="s">
        <v>1146</v>
      </c>
      <c r="D5" s="17" t="s">
        <v>45</v>
      </c>
      <c r="E5" s="18"/>
      <c r="F5" s="17" t="s">
        <v>1140</v>
      </c>
      <c r="G5" s="17" t="s">
        <v>1147</v>
      </c>
      <c r="H5" s="17" t="s">
        <v>1015</v>
      </c>
      <c r="I5" s="17"/>
      <c r="J5" s="17" t="s">
        <v>167</v>
      </c>
    </row>
    <row r="6" spans="1:13" ht="63.75">
      <c r="A6" s="17" t="s">
        <v>1148</v>
      </c>
      <c r="B6" s="17" t="s">
        <v>1149</v>
      </c>
      <c r="C6" s="17" t="s">
        <v>1149</v>
      </c>
      <c r="D6" s="17" t="s">
        <v>45</v>
      </c>
      <c r="E6" s="18"/>
      <c r="F6" s="17" t="s">
        <v>1140</v>
      </c>
      <c r="G6" s="17" t="s">
        <v>1150</v>
      </c>
      <c r="H6" s="17" t="s">
        <v>1151</v>
      </c>
      <c r="I6" s="17" t="s">
        <v>135</v>
      </c>
      <c r="J6" s="17" t="s">
        <v>201</v>
      </c>
    </row>
    <row r="7" spans="1:13" ht="63.75">
      <c r="A7" s="17" t="s">
        <v>1152</v>
      </c>
      <c r="B7" s="17" t="s">
        <v>1153</v>
      </c>
      <c r="C7" s="17" t="s">
        <v>1153</v>
      </c>
      <c r="D7" s="17" t="s">
        <v>45</v>
      </c>
      <c r="E7" s="18"/>
      <c r="F7" s="17" t="s">
        <v>1140</v>
      </c>
      <c r="G7" s="17" t="s">
        <v>1154</v>
      </c>
      <c r="H7" s="17" t="s">
        <v>431</v>
      </c>
      <c r="I7" s="17" t="s">
        <v>175</v>
      </c>
      <c r="J7" s="17" t="s">
        <v>167</v>
      </c>
    </row>
    <row r="8" spans="1:13" ht="63.75">
      <c r="A8" s="17" t="s">
        <v>1155</v>
      </c>
      <c r="B8" s="17" t="s">
        <v>1156</v>
      </c>
      <c r="C8" s="17" t="s">
        <v>1156</v>
      </c>
      <c r="D8" s="17" t="s">
        <v>45</v>
      </c>
      <c r="E8" s="18"/>
      <c r="F8" s="17" t="s">
        <v>1157</v>
      </c>
      <c r="G8" s="17" t="s">
        <v>1158</v>
      </c>
      <c r="H8" s="17" t="s">
        <v>1043</v>
      </c>
      <c r="I8" s="17" t="s">
        <v>135</v>
      </c>
      <c r="J8" s="17" t="s">
        <v>201</v>
      </c>
    </row>
    <row r="9" spans="1:13" ht="63.75">
      <c r="A9" s="17" t="s">
        <v>1159</v>
      </c>
      <c r="B9" s="17" t="s">
        <v>1160</v>
      </c>
      <c r="C9" s="17" t="s">
        <v>1160</v>
      </c>
      <c r="D9" s="17" t="s">
        <v>45</v>
      </c>
      <c r="E9" s="18"/>
      <c r="F9" s="17" t="s">
        <v>1157</v>
      </c>
      <c r="G9" s="17" t="s">
        <v>1161</v>
      </c>
      <c r="H9" s="17" t="s">
        <v>1043</v>
      </c>
      <c r="I9" s="17" t="s">
        <v>135</v>
      </c>
      <c r="J9" s="17" t="s">
        <v>201</v>
      </c>
    </row>
    <row r="10" spans="1:13" ht="63.75">
      <c r="A10" s="17" t="s">
        <v>1162</v>
      </c>
      <c r="B10" s="17" t="s">
        <v>1163</v>
      </c>
      <c r="C10" s="17" t="s">
        <v>1163</v>
      </c>
      <c r="D10" s="17" t="s">
        <v>45</v>
      </c>
      <c r="E10" s="18"/>
      <c r="F10" s="17" t="s">
        <v>1157</v>
      </c>
      <c r="G10" s="17" t="s">
        <v>1164</v>
      </c>
      <c r="H10" s="17" t="s">
        <v>1043</v>
      </c>
      <c r="I10" s="17" t="s">
        <v>135</v>
      </c>
      <c r="J10" s="17" t="s">
        <v>201</v>
      </c>
    </row>
    <row r="11" spans="1:13" ht="63.75">
      <c r="A11" s="17" t="s">
        <v>1165</v>
      </c>
      <c r="B11" s="17" t="s">
        <v>1166</v>
      </c>
      <c r="C11" s="17" t="s">
        <v>1166</v>
      </c>
      <c r="D11" s="17" t="s">
        <v>45</v>
      </c>
      <c r="E11" s="18"/>
      <c r="F11" s="17" t="s">
        <v>1157</v>
      </c>
      <c r="G11" s="17" t="s">
        <v>1167</v>
      </c>
      <c r="H11" s="17" t="s">
        <v>1043</v>
      </c>
      <c r="I11" s="17" t="s">
        <v>135</v>
      </c>
      <c r="J11" s="17" t="s">
        <v>201</v>
      </c>
    </row>
    <row r="12" spans="1:13" ht="63.75">
      <c r="A12" s="17" t="s">
        <v>1168</v>
      </c>
      <c r="B12" s="17" t="s">
        <v>1169</v>
      </c>
      <c r="C12" s="17" t="s">
        <v>1169</v>
      </c>
      <c r="D12" s="17" t="s">
        <v>45</v>
      </c>
      <c r="E12" s="18"/>
      <c r="F12" s="17" t="s">
        <v>1157</v>
      </c>
      <c r="G12" s="17" t="s">
        <v>1170</v>
      </c>
      <c r="H12" s="17" t="s">
        <v>1043</v>
      </c>
      <c r="I12" s="17" t="s">
        <v>135</v>
      </c>
      <c r="J12" s="17" t="s">
        <v>201</v>
      </c>
    </row>
    <row r="13" spans="1:13" ht="51">
      <c r="A13" s="17" t="s">
        <v>1171</v>
      </c>
      <c r="B13" s="17" t="s">
        <v>1172</v>
      </c>
      <c r="C13" s="17" t="s">
        <v>1172</v>
      </c>
      <c r="D13" s="17" t="s">
        <v>45</v>
      </c>
      <c r="E13" s="18"/>
      <c r="F13" s="17" t="s">
        <v>1157</v>
      </c>
      <c r="G13" s="17" t="s">
        <v>1173</v>
      </c>
      <c r="H13" s="17" t="s">
        <v>1043</v>
      </c>
      <c r="I13" s="17" t="s">
        <v>135</v>
      </c>
      <c r="J13" s="17" t="s">
        <v>201</v>
      </c>
    </row>
    <row r="14" spans="1:13" ht="63.75">
      <c r="A14" s="17" t="s">
        <v>1174</v>
      </c>
      <c r="B14" s="17" t="s">
        <v>1175</v>
      </c>
      <c r="C14" s="17" t="s">
        <v>1175</v>
      </c>
      <c r="D14" s="17" t="s">
        <v>45</v>
      </c>
      <c r="E14" s="18"/>
      <c r="F14" s="17" t="s">
        <v>1157</v>
      </c>
      <c r="G14" s="17" t="s">
        <v>1176</v>
      </c>
      <c r="H14" s="17" t="s">
        <v>1043</v>
      </c>
      <c r="I14" s="17" t="s">
        <v>135</v>
      </c>
      <c r="J14" s="17" t="s">
        <v>201</v>
      </c>
    </row>
    <row r="15" spans="1:13" ht="63.75">
      <c r="A15" s="17" t="s">
        <v>1177</v>
      </c>
      <c r="B15" s="17" t="s">
        <v>1178</v>
      </c>
      <c r="C15" s="17" t="s">
        <v>1178</v>
      </c>
      <c r="D15" s="17" t="s">
        <v>45</v>
      </c>
      <c r="E15" s="18"/>
      <c r="F15" s="17" t="s">
        <v>1157</v>
      </c>
      <c r="G15" s="17" t="s">
        <v>1179</v>
      </c>
      <c r="H15" s="17" t="s">
        <v>1043</v>
      </c>
      <c r="I15" s="17" t="s">
        <v>135</v>
      </c>
      <c r="J15" s="17" t="s">
        <v>201</v>
      </c>
    </row>
    <row r="16" spans="1:13" ht="63.75">
      <c r="A16" s="17" t="s">
        <v>1180</v>
      </c>
      <c r="B16" s="17" t="s">
        <v>1181</v>
      </c>
      <c r="C16" s="17" t="s">
        <v>1181</v>
      </c>
      <c r="D16" s="17" t="s">
        <v>45</v>
      </c>
      <c r="E16" s="18"/>
      <c r="F16" s="17" t="s">
        <v>1157</v>
      </c>
      <c r="G16" s="17" t="s">
        <v>1182</v>
      </c>
      <c r="H16" s="17" t="s">
        <v>1043</v>
      </c>
      <c r="I16" s="17" t="s">
        <v>135</v>
      </c>
      <c r="J16" s="17" t="s">
        <v>201</v>
      </c>
    </row>
    <row r="17" spans="1:13" ht="51">
      <c r="A17" s="17" t="s">
        <v>1183</v>
      </c>
      <c r="B17" s="17" t="s">
        <v>1184</v>
      </c>
      <c r="C17" s="17" t="s">
        <v>1184</v>
      </c>
      <c r="D17" s="17" t="s">
        <v>45</v>
      </c>
      <c r="E17" s="18"/>
      <c r="F17" s="17" t="s">
        <v>1157</v>
      </c>
      <c r="G17" s="17" t="s">
        <v>1185</v>
      </c>
      <c r="H17" s="17" t="s">
        <v>1043</v>
      </c>
      <c r="I17" s="17" t="s">
        <v>135</v>
      </c>
      <c r="J17" s="17" t="s">
        <v>201</v>
      </c>
    </row>
    <row r="18" spans="1:13" ht="63.75">
      <c r="A18" s="17" t="s">
        <v>1186</v>
      </c>
      <c r="B18" s="17" t="s">
        <v>1187</v>
      </c>
      <c r="C18" s="17" t="s">
        <v>1187</v>
      </c>
      <c r="D18" s="17" t="s">
        <v>45</v>
      </c>
      <c r="E18" s="18"/>
      <c r="F18" s="17" t="s">
        <v>1157</v>
      </c>
      <c r="G18" s="17" t="s">
        <v>1188</v>
      </c>
      <c r="H18" s="17" t="s">
        <v>1043</v>
      </c>
      <c r="I18" s="17" t="s">
        <v>135</v>
      </c>
      <c r="J18" s="17" t="s">
        <v>201</v>
      </c>
    </row>
    <row r="19" spans="1:13" ht="51">
      <c r="A19" s="17" t="s">
        <v>1189</v>
      </c>
      <c r="B19" s="17" t="s">
        <v>1190</v>
      </c>
      <c r="C19" s="17" t="s">
        <v>1190</v>
      </c>
      <c r="D19" s="17" t="s">
        <v>45</v>
      </c>
      <c r="E19" s="18"/>
      <c r="F19" s="17" t="s">
        <v>1140</v>
      </c>
      <c r="G19" s="17" t="s">
        <v>1191</v>
      </c>
      <c r="H19" s="17" t="s">
        <v>1192</v>
      </c>
      <c r="I19" s="17" t="s">
        <v>175</v>
      </c>
      <c r="J19" s="17" t="s">
        <v>167</v>
      </c>
    </row>
    <row r="20" spans="1:13" ht="25.5">
      <c r="A20" s="17" t="s">
        <v>1193</v>
      </c>
      <c r="B20" s="17" t="s">
        <v>1194</v>
      </c>
      <c r="C20" s="17" t="s">
        <v>1194</v>
      </c>
      <c r="D20" s="17" t="s">
        <v>45</v>
      </c>
      <c r="E20" s="18"/>
      <c r="F20" s="17"/>
      <c r="G20" s="17"/>
      <c r="H20" s="17" t="s">
        <v>686</v>
      </c>
      <c r="I20" s="17" t="s">
        <v>175</v>
      </c>
      <c r="J20" s="17" t="s">
        <v>201</v>
      </c>
      <c r="K20" s="17"/>
      <c r="L20" s="17" t="s">
        <v>175</v>
      </c>
      <c r="M20" s="17"/>
    </row>
    <row r="21" spans="1:13" ht="25.5">
      <c r="A21" s="17" t="s">
        <v>1193</v>
      </c>
      <c r="B21" s="17" t="s">
        <v>1194</v>
      </c>
      <c r="C21" s="17" t="s">
        <v>1194</v>
      </c>
      <c r="D21" s="17" t="s">
        <v>45</v>
      </c>
      <c r="E21" s="18"/>
      <c r="F21" s="17"/>
      <c r="G21" s="17"/>
      <c r="H21" s="17" t="s">
        <v>686</v>
      </c>
      <c r="I21" s="17" t="s">
        <v>175</v>
      </c>
      <c r="J21" s="17" t="s">
        <v>201</v>
      </c>
      <c r="K21" s="17" t="s">
        <v>686</v>
      </c>
      <c r="L21" s="17"/>
      <c r="M21" s="17"/>
    </row>
    <row r="22" spans="1:13" ht="25.5">
      <c r="A22" s="17" t="s">
        <v>1195</v>
      </c>
      <c r="B22" s="17" t="s">
        <v>1196</v>
      </c>
      <c r="C22" s="17" t="s">
        <v>1196</v>
      </c>
      <c r="D22" s="17" t="s">
        <v>45</v>
      </c>
      <c r="E22" s="18"/>
      <c r="F22" s="17" t="s">
        <v>1140</v>
      </c>
      <c r="G22" s="17"/>
      <c r="H22" s="17" t="s">
        <v>1192</v>
      </c>
      <c r="I22" s="17" t="s">
        <v>135</v>
      </c>
      <c r="J22" s="17" t="s">
        <v>167</v>
      </c>
    </row>
    <row r="23" spans="1:13" ht="63.75">
      <c r="A23" s="17" t="s">
        <v>1197</v>
      </c>
      <c r="B23" s="17" t="s">
        <v>1198</v>
      </c>
      <c r="C23" s="17" t="s">
        <v>1198</v>
      </c>
      <c r="D23" s="17" t="s">
        <v>45</v>
      </c>
      <c r="E23" s="18"/>
      <c r="F23" s="17" t="s">
        <v>1140</v>
      </c>
      <c r="G23" s="17" t="s">
        <v>1199</v>
      </c>
      <c r="H23" s="17" t="s">
        <v>1077</v>
      </c>
      <c r="I23" s="17" t="s">
        <v>135</v>
      </c>
      <c r="J23" s="17" t="s">
        <v>201</v>
      </c>
    </row>
    <row r="24" spans="1:13">
      <c r="A24" s="17" t="s">
        <v>1200</v>
      </c>
      <c r="B24" s="17" t="s">
        <v>1201</v>
      </c>
      <c r="C24" s="17" t="s">
        <v>1201</v>
      </c>
      <c r="D24" s="17" t="s">
        <v>45</v>
      </c>
      <c r="E24" s="18"/>
      <c r="F24" s="17" t="s">
        <v>1140</v>
      </c>
      <c r="G24" s="17"/>
      <c r="H24" s="17"/>
      <c r="I24" s="17" t="s">
        <v>175</v>
      </c>
      <c r="J24" s="17"/>
    </row>
    <row r="25" spans="1:13" ht="63.75">
      <c r="A25" s="17" t="s">
        <v>1202</v>
      </c>
      <c r="B25" s="17" t="s">
        <v>1203</v>
      </c>
      <c r="C25" s="17" t="s">
        <v>1203</v>
      </c>
      <c r="D25" s="17" t="s">
        <v>45</v>
      </c>
      <c r="E25" s="18"/>
      <c r="F25" s="17" t="s">
        <v>1140</v>
      </c>
      <c r="G25" s="17" t="s">
        <v>1204</v>
      </c>
      <c r="H25" s="17" t="s">
        <v>1049</v>
      </c>
      <c r="I25" s="17" t="s">
        <v>135</v>
      </c>
      <c r="J25" s="17" t="s">
        <v>229</v>
      </c>
    </row>
    <row r="26" spans="1:13" ht="63.75">
      <c r="A26" s="17" t="s">
        <v>1205</v>
      </c>
      <c r="B26" s="17" t="s">
        <v>1206</v>
      </c>
      <c r="C26" s="17" t="s">
        <v>1206</v>
      </c>
      <c r="D26" s="17" t="s">
        <v>45</v>
      </c>
      <c r="E26" s="18"/>
      <c r="F26" s="17" t="s">
        <v>1140</v>
      </c>
      <c r="G26" s="17" t="s">
        <v>1207</v>
      </c>
      <c r="H26" s="17" t="s">
        <v>548</v>
      </c>
      <c r="I26" s="17" t="s">
        <v>175</v>
      </c>
      <c r="J26" s="17" t="s">
        <v>201</v>
      </c>
    </row>
    <row r="27" spans="1:13" ht="63.75">
      <c r="A27" s="17" t="s">
        <v>1208</v>
      </c>
      <c r="B27" s="17" t="s">
        <v>1209</v>
      </c>
      <c r="C27" s="17" t="s">
        <v>1209</v>
      </c>
      <c r="D27" s="17" t="s">
        <v>45</v>
      </c>
      <c r="E27" s="18"/>
      <c r="F27" s="17" t="s">
        <v>1140</v>
      </c>
      <c r="G27" s="17" t="s">
        <v>1210</v>
      </c>
      <c r="H27" s="17" t="s">
        <v>426</v>
      </c>
      <c r="I27" s="17" t="s">
        <v>175</v>
      </c>
      <c r="J27" s="17" t="s">
        <v>201</v>
      </c>
    </row>
    <row r="28" spans="1:13" ht="89.25">
      <c r="A28" s="17" t="s">
        <v>1211</v>
      </c>
      <c r="B28" s="17" t="s">
        <v>1212</v>
      </c>
      <c r="C28" s="17" t="s">
        <v>1212</v>
      </c>
      <c r="D28" s="17" t="s">
        <v>45</v>
      </c>
      <c r="E28" s="18"/>
      <c r="F28" s="17" t="s">
        <v>1140</v>
      </c>
      <c r="G28" s="17" t="s">
        <v>1213</v>
      </c>
      <c r="H28" s="17"/>
      <c r="I28" s="17" t="s">
        <v>175</v>
      </c>
      <c r="J28" s="17"/>
    </row>
    <row r="29" spans="1:13">
      <c r="A29" s="17" t="s">
        <v>1214</v>
      </c>
      <c r="B29" s="17" t="s">
        <v>1215</v>
      </c>
      <c r="C29" s="17" t="s">
        <v>1215</v>
      </c>
      <c r="D29" s="17" t="s">
        <v>45</v>
      </c>
      <c r="E29" s="18"/>
      <c r="F29" s="17"/>
      <c r="G29" s="17"/>
      <c r="H29" s="17"/>
      <c r="I29" s="17"/>
      <c r="J29" s="17" t="s">
        <v>292</v>
      </c>
    </row>
    <row r="30" spans="1:13" ht="25.5">
      <c r="A30" s="17" t="s">
        <v>1216</v>
      </c>
      <c r="B30" s="17" t="s">
        <v>1217</v>
      </c>
      <c r="C30" s="17" t="s">
        <v>1217</v>
      </c>
      <c r="D30" s="17" t="s">
        <v>45</v>
      </c>
      <c r="E30" s="18"/>
      <c r="F30" s="17"/>
      <c r="G30" s="17"/>
      <c r="H30" s="17"/>
      <c r="I30" s="17"/>
      <c r="J30" s="17"/>
    </row>
    <row r="31" spans="1:13" ht="63.75">
      <c r="A31" s="17" t="s">
        <v>1218</v>
      </c>
      <c r="B31" s="17" t="s">
        <v>1219</v>
      </c>
      <c r="C31" s="17" t="s">
        <v>1219</v>
      </c>
      <c r="D31" s="17" t="s">
        <v>45</v>
      </c>
      <c r="E31" s="18"/>
      <c r="F31" s="17" t="s">
        <v>1140</v>
      </c>
      <c r="G31" s="17" t="s">
        <v>1220</v>
      </c>
      <c r="H31" s="17" t="s">
        <v>970</v>
      </c>
      <c r="I31" s="17" t="s">
        <v>135</v>
      </c>
      <c r="J31" s="17" t="s">
        <v>201</v>
      </c>
    </row>
    <row r="32" spans="1:13" ht="63.75">
      <c r="A32" s="17" t="s">
        <v>1221</v>
      </c>
      <c r="B32" s="17" t="s">
        <v>1222</v>
      </c>
      <c r="C32" s="17" t="s">
        <v>1222</v>
      </c>
      <c r="D32" s="17" t="s">
        <v>45</v>
      </c>
      <c r="E32" s="18"/>
      <c r="F32" s="17" t="s">
        <v>1140</v>
      </c>
      <c r="G32" s="17" t="s">
        <v>1223</v>
      </c>
      <c r="H32" s="17" t="s">
        <v>1000</v>
      </c>
      <c r="I32" s="17" t="s">
        <v>135</v>
      </c>
      <c r="J32" s="17" t="s">
        <v>167</v>
      </c>
    </row>
    <row r="33" spans="1:10" ht="63.75">
      <c r="A33" s="17" t="s">
        <v>1224</v>
      </c>
      <c r="B33" s="17" t="s">
        <v>1225</v>
      </c>
      <c r="C33" s="17" t="s">
        <v>1225</v>
      </c>
      <c r="D33" s="17" t="s">
        <v>45</v>
      </c>
      <c r="E33" s="18"/>
      <c r="F33" s="17" t="s">
        <v>1140</v>
      </c>
      <c r="G33" s="17" t="s">
        <v>1226</v>
      </c>
      <c r="H33" s="17" t="s">
        <v>522</v>
      </c>
      <c r="I33" s="17" t="s">
        <v>175</v>
      </c>
      <c r="J33" s="17" t="s">
        <v>184</v>
      </c>
    </row>
    <row r="34" spans="1:10">
      <c r="A34" s="17" t="s">
        <v>1227</v>
      </c>
      <c r="B34" s="17" t="s">
        <v>1228</v>
      </c>
      <c r="C34" s="17" t="s">
        <v>1228</v>
      </c>
      <c r="D34" s="17" t="s">
        <v>45</v>
      </c>
      <c r="E34" s="18"/>
      <c r="F34" s="17" t="s">
        <v>1140</v>
      </c>
      <c r="G34" s="17"/>
      <c r="H34" s="17"/>
      <c r="I34" s="17" t="s">
        <v>175</v>
      </c>
      <c r="J34" s="17"/>
    </row>
    <row r="35" spans="1:10" ht="63.75">
      <c r="A35" s="17" t="s">
        <v>1229</v>
      </c>
      <c r="B35" s="17" t="s">
        <v>1230</v>
      </c>
      <c r="C35" s="17" t="s">
        <v>1230</v>
      </c>
      <c r="D35" s="17" t="s">
        <v>45</v>
      </c>
      <c r="E35" s="18"/>
      <c r="F35" s="17" t="s">
        <v>1140</v>
      </c>
      <c r="G35" s="17" t="s">
        <v>1231</v>
      </c>
      <c r="H35" s="17" t="s">
        <v>215</v>
      </c>
      <c r="I35" s="17" t="s">
        <v>135</v>
      </c>
      <c r="J35" s="17" t="s">
        <v>184</v>
      </c>
    </row>
    <row r="36" spans="1:10" ht="25.5">
      <c r="A36" s="17" t="s">
        <v>1232</v>
      </c>
      <c r="B36" s="17" t="s">
        <v>1233</v>
      </c>
      <c r="C36" s="17" t="s">
        <v>1233</v>
      </c>
      <c r="D36" s="17" t="s">
        <v>45</v>
      </c>
      <c r="E36" s="18"/>
      <c r="F36" s="17"/>
      <c r="G36" s="17"/>
      <c r="H36" s="17"/>
      <c r="I36" s="17" t="s">
        <v>175</v>
      </c>
      <c r="J36" s="17" t="s">
        <v>167</v>
      </c>
    </row>
    <row r="37" spans="1:10">
      <c r="A37" s="17" t="s">
        <v>1234</v>
      </c>
      <c r="B37" s="17" t="s">
        <v>1235</v>
      </c>
      <c r="C37" s="17" t="s">
        <v>1235</v>
      </c>
      <c r="D37" s="17" t="s">
        <v>45</v>
      </c>
      <c r="E37" s="18"/>
      <c r="F37" s="17" t="s">
        <v>1140</v>
      </c>
      <c r="G37" s="17"/>
      <c r="H37" s="17"/>
      <c r="I37" s="17"/>
      <c r="J37" s="17"/>
    </row>
    <row r="38" spans="1:10" ht="51">
      <c r="A38" s="17" t="s">
        <v>1236</v>
      </c>
      <c r="B38" s="17" t="s">
        <v>1237</v>
      </c>
      <c r="C38" s="17" t="s">
        <v>1237</v>
      </c>
      <c r="D38" s="17" t="s">
        <v>45</v>
      </c>
      <c r="E38" s="18"/>
      <c r="F38" s="17" t="s">
        <v>1140</v>
      </c>
      <c r="G38" s="17" t="s">
        <v>1238</v>
      </c>
      <c r="H38" s="17" t="s">
        <v>739</v>
      </c>
      <c r="I38" s="17"/>
      <c r="J38" s="17" t="s">
        <v>136</v>
      </c>
    </row>
    <row r="39" spans="1:10" ht="63.75">
      <c r="A39" s="17" t="s">
        <v>1239</v>
      </c>
      <c r="B39" s="17" t="s">
        <v>1240</v>
      </c>
      <c r="C39" s="17" t="s">
        <v>1240</v>
      </c>
      <c r="D39" s="17" t="s">
        <v>45</v>
      </c>
      <c r="E39" s="18"/>
      <c r="F39" s="17" t="s">
        <v>1140</v>
      </c>
      <c r="G39" s="17" t="s">
        <v>1241</v>
      </c>
      <c r="H39" s="17" t="s">
        <v>215</v>
      </c>
      <c r="I39" s="17" t="s">
        <v>135</v>
      </c>
      <c r="J39" s="17" t="s">
        <v>184</v>
      </c>
    </row>
    <row r="40" spans="1:10">
      <c r="A40" s="17" t="s">
        <v>1242</v>
      </c>
      <c r="B40" s="17" t="s">
        <v>1243</v>
      </c>
      <c r="C40" s="17" t="s">
        <v>1243</v>
      </c>
      <c r="D40" s="17" t="s">
        <v>45</v>
      </c>
      <c r="E40" s="18"/>
      <c r="F40" s="17"/>
      <c r="G40" s="17"/>
      <c r="H40" s="17"/>
      <c r="I40" s="17" t="s">
        <v>175</v>
      </c>
      <c r="J40" s="17" t="s">
        <v>201</v>
      </c>
    </row>
    <row r="41" spans="1:10" ht="25.5">
      <c r="A41" s="17" t="s">
        <v>1244</v>
      </c>
      <c r="B41" s="17" t="s">
        <v>1245</v>
      </c>
      <c r="C41" s="17" t="s">
        <v>1245</v>
      </c>
      <c r="D41" s="17" t="s">
        <v>45</v>
      </c>
      <c r="E41" s="18"/>
      <c r="F41" s="17"/>
      <c r="G41" s="17"/>
      <c r="H41" s="17"/>
      <c r="I41" s="17"/>
      <c r="J41" s="17"/>
    </row>
    <row r="42" spans="1:10">
      <c r="A42" s="17" t="s">
        <v>1246</v>
      </c>
      <c r="B42" s="17" t="s">
        <v>1247</v>
      </c>
      <c r="C42" s="17" t="s">
        <v>1247</v>
      </c>
      <c r="D42" s="17" t="s">
        <v>45</v>
      </c>
      <c r="E42" s="18"/>
      <c r="F42" s="17" t="s">
        <v>1140</v>
      </c>
      <c r="G42" s="17"/>
      <c r="H42" s="17"/>
      <c r="I42" s="17"/>
      <c r="J42" s="17"/>
    </row>
    <row r="43" spans="1:10" ht="63.75">
      <c r="A43" s="17" t="s">
        <v>1248</v>
      </c>
      <c r="B43" s="17" t="s">
        <v>1249</v>
      </c>
      <c r="C43" s="17" t="s">
        <v>1249</v>
      </c>
      <c r="D43" s="17" t="s">
        <v>45</v>
      </c>
      <c r="E43" s="18"/>
      <c r="F43" s="17" t="s">
        <v>1140</v>
      </c>
      <c r="G43" s="17" t="s">
        <v>1250</v>
      </c>
      <c r="H43" s="17" t="s">
        <v>1090</v>
      </c>
      <c r="I43" s="17" t="s">
        <v>135</v>
      </c>
      <c r="J43" s="17" t="s">
        <v>229</v>
      </c>
    </row>
    <row r="44" spans="1:10" ht="76.5">
      <c r="A44" s="17" t="s">
        <v>1251</v>
      </c>
      <c r="B44" s="17" t="s">
        <v>1252</v>
      </c>
      <c r="C44" s="17" t="s">
        <v>1252</v>
      </c>
      <c r="D44" s="17" t="s">
        <v>45</v>
      </c>
      <c r="E44" s="18"/>
      <c r="F44" s="17" t="s">
        <v>1140</v>
      </c>
      <c r="G44" s="17" t="s">
        <v>1253</v>
      </c>
      <c r="H44" s="17" t="s">
        <v>215</v>
      </c>
      <c r="I44" s="17" t="s">
        <v>135</v>
      </c>
      <c r="J44" s="17" t="s">
        <v>184</v>
      </c>
    </row>
    <row r="45" spans="1:10" ht="63.75">
      <c r="A45" s="17" t="s">
        <v>1254</v>
      </c>
      <c r="B45" s="17" t="s">
        <v>1255</v>
      </c>
      <c r="C45" s="17" t="s">
        <v>1255</v>
      </c>
      <c r="D45" s="17" t="s">
        <v>45</v>
      </c>
      <c r="E45" s="18"/>
      <c r="F45" s="17" t="s">
        <v>1140</v>
      </c>
      <c r="G45" s="17" t="s">
        <v>1256</v>
      </c>
      <c r="H45" s="17" t="s">
        <v>548</v>
      </c>
      <c r="I45" s="17" t="s">
        <v>135</v>
      </c>
      <c r="J45" s="17" t="s">
        <v>201</v>
      </c>
    </row>
    <row r="46" spans="1:10" ht="76.5">
      <c r="A46" s="17" t="s">
        <v>1257</v>
      </c>
      <c r="B46" s="17" t="s">
        <v>1258</v>
      </c>
      <c r="C46" s="17" t="s">
        <v>1258</v>
      </c>
      <c r="D46" s="17" t="s">
        <v>45</v>
      </c>
      <c r="E46" s="18"/>
      <c r="F46" s="17" t="s">
        <v>1140</v>
      </c>
      <c r="G46" s="17" t="s">
        <v>1259</v>
      </c>
      <c r="H46" s="17" t="s">
        <v>1090</v>
      </c>
      <c r="I46" s="17" t="s">
        <v>135</v>
      </c>
      <c r="J46" s="17" t="s">
        <v>229</v>
      </c>
    </row>
    <row r="47" spans="1:10" ht="63.75">
      <c r="A47" s="17" t="s">
        <v>1260</v>
      </c>
      <c r="B47" s="17" t="s">
        <v>1261</v>
      </c>
      <c r="C47" s="17" t="s">
        <v>1261</v>
      </c>
      <c r="D47" s="17" t="s">
        <v>45</v>
      </c>
      <c r="E47" s="18"/>
      <c r="F47" s="17" t="s">
        <v>1140</v>
      </c>
      <c r="G47" s="17" t="s">
        <v>1262</v>
      </c>
      <c r="H47" s="17" t="s">
        <v>129</v>
      </c>
      <c r="I47" s="17" t="s">
        <v>135</v>
      </c>
      <c r="J47" s="17" t="s">
        <v>136</v>
      </c>
    </row>
    <row r="48" spans="1:10" ht="25.5">
      <c r="A48" s="17" t="s">
        <v>1263</v>
      </c>
      <c r="B48" s="17" t="s">
        <v>1264</v>
      </c>
      <c r="C48" s="17" t="s">
        <v>1264</v>
      </c>
      <c r="D48" s="17" t="s">
        <v>45</v>
      </c>
      <c r="E48" s="18"/>
      <c r="F48" s="17"/>
      <c r="G48" s="17"/>
      <c r="H48" s="17" t="s">
        <v>686</v>
      </c>
      <c r="I48" s="17" t="s">
        <v>175</v>
      </c>
      <c r="J48" s="17" t="s">
        <v>201</v>
      </c>
    </row>
    <row r="49" spans="1:10">
      <c r="A49" s="17" t="s">
        <v>1265</v>
      </c>
      <c r="B49" s="17" t="s">
        <v>1266</v>
      </c>
      <c r="C49" s="17" t="s">
        <v>1266</v>
      </c>
      <c r="D49" s="17" t="s">
        <v>45</v>
      </c>
      <c r="E49" s="18"/>
      <c r="F49" s="17"/>
      <c r="G49" s="17"/>
      <c r="H49" s="17" t="s">
        <v>548</v>
      </c>
      <c r="I49" s="17" t="s">
        <v>175</v>
      </c>
      <c r="J49" s="17" t="s">
        <v>201</v>
      </c>
    </row>
    <row r="50" spans="1:10" ht="63.75">
      <c r="A50" s="17" t="s">
        <v>1267</v>
      </c>
      <c r="B50" s="17" t="s">
        <v>1268</v>
      </c>
      <c r="C50" s="17" t="s">
        <v>1268</v>
      </c>
      <c r="D50" s="17" t="s">
        <v>45</v>
      </c>
      <c r="E50" s="18"/>
      <c r="F50" s="17" t="s">
        <v>1140</v>
      </c>
      <c r="G50" s="17" t="s">
        <v>1269</v>
      </c>
      <c r="H50" s="17" t="s">
        <v>1000</v>
      </c>
      <c r="I50" s="17" t="s">
        <v>135</v>
      </c>
      <c r="J50" s="17" t="s">
        <v>167</v>
      </c>
    </row>
    <row r="51" spans="1:10" ht="25.5">
      <c r="A51" s="17" t="s">
        <v>1270</v>
      </c>
      <c r="B51" s="17" t="s">
        <v>1271</v>
      </c>
      <c r="C51" s="17" t="s">
        <v>1271</v>
      </c>
      <c r="D51" s="17" t="s">
        <v>45</v>
      </c>
      <c r="E51" s="18"/>
      <c r="F51" s="17" t="s">
        <v>1140</v>
      </c>
      <c r="G51" s="17"/>
      <c r="H51" s="17" t="s">
        <v>426</v>
      </c>
      <c r="I51" s="17" t="s">
        <v>175</v>
      </c>
      <c r="J51" s="17" t="s">
        <v>201</v>
      </c>
    </row>
    <row r="52" spans="1:10">
      <c r="A52" s="17" t="s">
        <v>1272</v>
      </c>
      <c r="B52" s="17" t="s">
        <v>1273</v>
      </c>
      <c r="C52" s="17" t="s">
        <v>1273</v>
      </c>
      <c r="D52" s="17" t="s">
        <v>45</v>
      </c>
      <c r="E52" s="18"/>
      <c r="F52" s="17"/>
      <c r="G52" s="17"/>
      <c r="H52" s="17"/>
      <c r="I52" s="17" t="s">
        <v>175</v>
      </c>
      <c r="J52" s="17"/>
    </row>
    <row r="53" spans="1:10">
      <c r="A53" s="17" t="s">
        <v>1274</v>
      </c>
      <c r="B53" s="17" t="s">
        <v>1275</v>
      </c>
      <c r="C53" s="17" t="s">
        <v>1275</v>
      </c>
      <c r="D53" s="17" t="s">
        <v>45</v>
      </c>
      <c r="E53" s="18"/>
      <c r="F53" s="17"/>
      <c r="G53" s="17"/>
      <c r="H53" s="17"/>
      <c r="I53" s="17"/>
      <c r="J53" s="17"/>
    </row>
    <row r="54" spans="1:10" ht="25.5">
      <c r="A54" s="17" t="s">
        <v>1276</v>
      </c>
      <c r="B54" s="17" t="s">
        <v>1277</v>
      </c>
      <c r="C54" s="17" t="s">
        <v>1277</v>
      </c>
      <c r="D54" s="17" t="s">
        <v>45</v>
      </c>
      <c r="E54" s="18"/>
      <c r="F54" s="17"/>
      <c r="G54" s="17"/>
      <c r="H54" s="17"/>
      <c r="I54" s="17" t="s">
        <v>175</v>
      </c>
      <c r="J54" s="17" t="s">
        <v>201</v>
      </c>
    </row>
    <row r="55" spans="1:10" ht="76.5">
      <c r="A55" s="17" t="s">
        <v>1278</v>
      </c>
      <c r="B55" s="17" t="s">
        <v>1279</v>
      </c>
      <c r="C55" s="17" t="s">
        <v>1279</v>
      </c>
      <c r="D55" s="17" t="s">
        <v>45</v>
      </c>
      <c r="E55" s="18"/>
      <c r="F55" s="17" t="s">
        <v>1140</v>
      </c>
      <c r="G55" s="17" t="s">
        <v>1280</v>
      </c>
      <c r="H55" s="17" t="s">
        <v>1090</v>
      </c>
      <c r="I55" s="17" t="s">
        <v>135</v>
      </c>
      <c r="J55" s="17" t="s">
        <v>229</v>
      </c>
    </row>
    <row r="56" spans="1:10" ht="63.75">
      <c r="A56" s="17" t="s">
        <v>1281</v>
      </c>
      <c r="B56" s="17" t="s">
        <v>1282</v>
      </c>
      <c r="C56" s="17" t="s">
        <v>1282</v>
      </c>
      <c r="D56" s="17" t="s">
        <v>45</v>
      </c>
      <c r="E56" s="18"/>
      <c r="F56" s="17" t="s">
        <v>1140</v>
      </c>
      <c r="G56" s="17" t="s">
        <v>1283</v>
      </c>
      <c r="H56" s="17" t="s">
        <v>739</v>
      </c>
      <c r="I56" s="17" t="s">
        <v>135</v>
      </c>
      <c r="J56" s="17" t="s">
        <v>136</v>
      </c>
    </row>
    <row r="57" spans="1:10" ht="63.75">
      <c r="A57" s="17" t="s">
        <v>1284</v>
      </c>
      <c r="B57" s="17" t="s">
        <v>1285</v>
      </c>
      <c r="C57" s="17" t="s">
        <v>1285</v>
      </c>
      <c r="D57" s="17" t="s">
        <v>45</v>
      </c>
      <c r="E57" s="18"/>
      <c r="F57" s="17" t="s">
        <v>1140</v>
      </c>
      <c r="G57" s="17" t="s">
        <v>1286</v>
      </c>
      <c r="H57" s="17" t="s">
        <v>215</v>
      </c>
      <c r="I57" s="17" t="s">
        <v>135</v>
      </c>
      <c r="J57" s="17" t="s">
        <v>184</v>
      </c>
    </row>
    <row r="58" spans="1:10" ht="51">
      <c r="A58" s="17" t="s">
        <v>1287</v>
      </c>
      <c r="B58" s="17" t="s">
        <v>1288</v>
      </c>
      <c r="C58" s="17" t="s">
        <v>1288</v>
      </c>
      <c r="D58" s="17" t="s">
        <v>45</v>
      </c>
      <c r="E58" s="18"/>
      <c r="F58" s="17" t="s">
        <v>1140</v>
      </c>
      <c r="G58" s="17" t="s">
        <v>1289</v>
      </c>
      <c r="H58" s="17" t="s">
        <v>691</v>
      </c>
      <c r="I58" s="17" t="s">
        <v>135</v>
      </c>
      <c r="J58" s="17" t="s">
        <v>201</v>
      </c>
    </row>
    <row r="59" spans="1:10" ht="63.75">
      <c r="A59" s="17" t="s">
        <v>1290</v>
      </c>
      <c r="B59" s="17" t="s">
        <v>1291</v>
      </c>
      <c r="C59" s="17" t="s">
        <v>1291</v>
      </c>
      <c r="D59" s="17" t="s">
        <v>45</v>
      </c>
      <c r="E59" s="18"/>
      <c r="F59" s="17" t="s">
        <v>1140</v>
      </c>
      <c r="G59" s="17" t="s">
        <v>1292</v>
      </c>
      <c r="H59" s="17" t="s">
        <v>225</v>
      </c>
      <c r="I59" s="17" t="s">
        <v>135</v>
      </c>
      <c r="J59" s="17" t="s">
        <v>229</v>
      </c>
    </row>
    <row r="60" spans="1:10" ht="25.5">
      <c r="A60" s="17" t="s">
        <v>1293</v>
      </c>
      <c r="B60" s="17" t="s">
        <v>1294</v>
      </c>
      <c r="C60" s="17" t="s">
        <v>1294</v>
      </c>
      <c r="D60" s="17" t="s">
        <v>45</v>
      </c>
      <c r="E60" s="18"/>
      <c r="F60" s="17"/>
      <c r="G60" s="17"/>
      <c r="H60" s="17" t="s">
        <v>1151</v>
      </c>
      <c r="I60" s="17" t="s">
        <v>135</v>
      </c>
      <c r="J60" s="17" t="s">
        <v>201</v>
      </c>
    </row>
    <row r="61" spans="1:10">
      <c r="A61" s="17" t="s">
        <v>1295</v>
      </c>
      <c r="B61" s="17" t="s">
        <v>1296</v>
      </c>
      <c r="C61" s="17" t="s">
        <v>1296</v>
      </c>
      <c r="D61" s="17" t="s">
        <v>45</v>
      </c>
      <c r="E61" s="18"/>
      <c r="F61" s="17" t="s">
        <v>1140</v>
      </c>
      <c r="G61" s="17"/>
      <c r="H61" s="17"/>
      <c r="I61" s="17" t="s">
        <v>175</v>
      </c>
      <c r="J61" s="17" t="s">
        <v>201</v>
      </c>
    </row>
    <row r="62" spans="1:10">
      <c r="A62" s="17" t="s">
        <v>1297</v>
      </c>
      <c r="B62" s="17" t="s">
        <v>1298</v>
      </c>
      <c r="C62" s="17" t="s">
        <v>1298</v>
      </c>
      <c r="D62" s="17" t="s">
        <v>45</v>
      </c>
      <c r="E62" s="18"/>
      <c r="F62" s="17"/>
      <c r="G62" s="17"/>
      <c r="H62" s="17"/>
      <c r="I62" s="17" t="s">
        <v>175</v>
      </c>
      <c r="J62" s="17" t="s">
        <v>201</v>
      </c>
    </row>
    <row r="63" spans="1:10" ht="63.75">
      <c r="A63" s="17" t="s">
        <v>1299</v>
      </c>
      <c r="B63" s="17" t="s">
        <v>1300</v>
      </c>
      <c r="C63" s="17" t="s">
        <v>1300</v>
      </c>
      <c r="D63" s="17" t="s">
        <v>45</v>
      </c>
      <c r="E63" s="18"/>
      <c r="F63" s="17" t="s">
        <v>1140</v>
      </c>
      <c r="G63" s="17" t="s">
        <v>1301</v>
      </c>
      <c r="H63" s="17" t="s">
        <v>215</v>
      </c>
      <c r="I63" s="17" t="s">
        <v>135</v>
      </c>
      <c r="J63" s="17" t="s">
        <v>184</v>
      </c>
    </row>
    <row r="64" spans="1:10" ht="51">
      <c r="A64" s="17" t="s">
        <v>1302</v>
      </c>
      <c r="B64" s="17" t="s">
        <v>1303</v>
      </c>
      <c r="C64" s="17" t="s">
        <v>1303</v>
      </c>
      <c r="D64" s="17" t="s">
        <v>45</v>
      </c>
      <c r="E64" s="18"/>
      <c r="F64" s="17" t="s">
        <v>1140</v>
      </c>
      <c r="G64" s="17" t="s">
        <v>1304</v>
      </c>
      <c r="H64" s="17" t="s">
        <v>943</v>
      </c>
      <c r="I64" s="17" t="s">
        <v>135</v>
      </c>
      <c r="J64" s="17" t="s">
        <v>277</v>
      </c>
    </row>
    <row r="65" spans="1:10" ht="76.5">
      <c r="A65" s="17" t="s">
        <v>1305</v>
      </c>
      <c r="B65" s="17" t="s">
        <v>1306</v>
      </c>
      <c r="C65" s="17" t="s">
        <v>1306</v>
      </c>
      <c r="D65" s="17" t="s">
        <v>45</v>
      </c>
      <c r="E65" s="18"/>
      <c r="F65" s="17" t="s">
        <v>1140</v>
      </c>
      <c r="G65" s="17" t="s">
        <v>1307</v>
      </c>
      <c r="H65" s="17" t="s">
        <v>1077</v>
      </c>
      <c r="I65" s="17" t="s">
        <v>135</v>
      </c>
      <c r="J65" s="17" t="s">
        <v>201</v>
      </c>
    </row>
    <row r="66" spans="1:10" ht="25.5">
      <c r="A66" s="17" t="s">
        <v>1308</v>
      </c>
      <c r="B66" s="17" t="s">
        <v>1309</v>
      </c>
      <c r="C66" s="17" t="s">
        <v>1309</v>
      </c>
      <c r="D66" s="17" t="s">
        <v>45</v>
      </c>
      <c r="E66" s="18"/>
      <c r="F66" s="17"/>
      <c r="G66" s="17"/>
      <c r="H66" s="17" t="s">
        <v>1151</v>
      </c>
      <c r="I66" s="17" t="s">
        <v>175</v>
      </c>
      <c r="J66" s="17" t="s">
        <v>201</v>
      </c>
    </row>
    <row r="67" spans="1:10" ht="51">
      <c r="A67" s="17" t="s">
        <v>1310</v>
      </c>
      <c r="B67" s="17" t="s">
        <v>1311</v>
      </c>
      <c r="C67" s="17" t="s">
        <v>1311</v>
      </c>
      <c r="D67" s="17" t="s">
        <v>45</v>
      </c>
      <c r="E67" s="18"/>
      <c r="F67" s="17" t="s">
        <v>1140</v>
      </c>
      <c r="G67" s="17" t="s">
        <v>1312</v>
      </c>
      <c r="H67" s="17" t="s">
        <v>352</v>
      </c>
      <c r="I67" s="17" t="s">
        <v>175</v>
      </c>
      <c r="J67" s="17" t="s">
        <v>201</v>
      </c>
    </row>
    <row r="68" spans="1:10" ht="76.5">
      <c r="A68" s="17" t="s">
        <v>1313</v>
      </c>
      <c r="B68" s="17" t="s">
        <v>1314</v>
      </c>
      <c r="C68" s="17" t="s">
        <v>1314</v>
      </c>
      <c r="D68" s="17" t="s">
        <v>45</v>
      </c>
      <c r="E68" s="18"/>
      <c r="F68" s="17" t="s">
        <v>1140</v>
      </c>
      <c r="G68" s="17" t="s">
        <v>1315</v>
      </c>
      <c r="H68" s="17" t="s">
        <v>225</v>
      </c>
      <c r="I68" s="17" t="s">
        <v>135</v>
      </c>
      <c r="J68" s="17" t="s">
        <v>229</v>
      </c>
    </row>
    <row r="69" spans="1:10" ht="63.75">
      <c r="A69" s="17" t="s">
        <v>1316</v>
      </c>
      <c r="B69" s="17" t="s">
        <v>1317</v>
      </c>
      <c r="C69" s="17" t="s">
        <v>1317</v>
      </c>
      <c r="D69" s="17" t="s">
        <v>45</v>
      </c>
      <c r="E69" s="18"/>
      <c r="F69" s="17" t="s">
        <v>1140</v>
      </c>
      <c r="G69" s="17" t="s">
        <v>1318</v>
      </c>
      <c r="H69" s="17" t="s">
        <v>225</v>
      </c>
      <c r="I69" s="17" t="s">
        <v>135</v>
      </c>
      <c r="J69" s="17" t="s">
        <v>229</v>
      </c>
    </row>
    <row r="70" spans="1:10" ht="63.75">
      <c r="A70" s="17" t="s">
        <v>1319</v>
      </c>
      <c r="B70" s="17" t="s">
        <v>1320</v>
      </c>
      <c r="C70" s="17" t="s">
        <v>1320</v>
      </c>
      <c r="D70" s="17" t="s">
        <v>45</v>
      </c>
      <c r="E70" s="18"/>
      <c r="F70" s="17" t="s">
        <v>1140</v>
      </c>
      <c r="G70" s="17" t="s">
        <v>1321</v>
      </c>
      <c r="H70" s="17" t="s">
        <v>215</v>
      </c>
      <c r="I70" s="17" t="s">
        <v>135</v>
      </c>
      <c r="J70" s="17" t="s">
        <v>184</v>
      </c>
    </row>
    <row r="71" spans="1:10" ht="63.75">
      <c r="A71" s="17" t="s">
        <v>1322</v>
      </c>
      <c r="B71" s="17" t="s">
        <v>1323</v>
      </c>
      <c r="C71" s="17" t="s">
        <v>1323</v>
      </c>
      <c r="D71" s="17" t="s">
        <v>45</v>
      </c>
      <c r="E71" s="18"/>
      <c r="F71" s="17" t="s">
        <v>1140</v>
      </c>
      <c r="G71" s="17" t="s">
        <v>1324</v>
      </c>
      <c r="H71" s="17" t="s">
        <v>779</v>
      </c>
      <c r="I71" s="17" t="s">
        <v>135</v>
      </c>
      <c r="J71" s="17" t="s">
        <v>229</v>
      </c>
    </row>
    <row r="72" spans="1:10" ht="63.75">
      <c r="A72" s="17" t="s">
        <v>1325</v>
      </c>
      <c r="B72" s="17" t="s">
        <v>1326</v>
      </c>
      <c r="C72" s="17" t="s">
        <v>1326</v>
      </c>
      <c r="D72" s="17" t="s">
        <v>45</v>
      </c>
      <c r="E72" s="18"/>
      <c r="F72" s="17"/>
      <c r="G72" s="17" t="s">
        <v>1327</v>
      </c>
      <c r="H72" s="17"/>
      <c r="I72" s="17"/>
      <c r="J72" s="17"/>
    </row>
    <row r="73" spans="1:10" ht="63.75">
      <c r="A73" s="17" t="s">
        <v>1328</v>
      </c>
      <c r="B73" s="17" t="s">
        <v>1329</v>
      </c>
      <c r="C73" s="17" t="s">
        <v>1329</v>
      </c>
      <c r="D73" s="17" t="s">
        <v>45</v>
      </c>
      <c r="E73" s="18"/>
      <c r="F73" s="17" t="s">
        <v>1140</v>
      </c>
      <c r="G73" s="17" t="s">
        <v>1330</v>
      </c>
      <c r="H73" s="17" t="s">
        <v>1077</v>
      </c>
      <c r="I73" s="17" t="s">
        <v>135</v>
      </c>
      <c r="J73" s="17" t="s">
        <v>201</v>
      </c>
    </row>
    <row r="74" spans="1:10" ht="25.5">
      <c r="A74" s="17" t="s">
        <v>1331</v>
      </c>
      <c r="B74" s="17" t="s">
        <v>1332</v>
      </c>
      <c r="C74" s="17" t="s">
        <v>1332</v>
      </c>
      <c r="D74" s="17" t="s">
        <v>45</v>
      </c>
      <c r="E74" s="18"/>
      <c r="F74" s="17"/>
      <c r="G74" s="17"/>
      <c r="H74" s="17" t="s">
        <v>426</v>
      </c>
      <c r="I74" s="17" t="s">
        <v>175</v>
      </c>
      <c r="J74" s="17" t="s">
        <v>201</v>
      </c>
    </row>
    <row r="75" spans="1:10" ht="63.75">
      <c r="A75" s="17" t="s">
        <v>1333</v>
      </c>
      <c r="B75" s="17" t="s">
        <v>1334</v>
      </c>
      <c r="C75" s="17" t="s">
        <v>1334</v>
      </c>
      <c r="D75" s="17" t="s">
        <v>45</v>
      </c>
      <c r="E75" s="18"/>
      <c r="F75" s="17" t="s">
        <v>1140</v>
      </c>
      <c r="G75" s="17" t="s">
        <v>1335</v>
      </c>
      <c r="H75" s="17" t="s">
        <v>1049</v>
      </c>
      <c r="I75" s="17" t="s">
        <v>135</v>
      </c>
      <c r="J75" s="17" t="s">
        <v>229</v>
      </c>
    </row>
    <row r="76" spans="1:10" ht="25.5">
      <c r="A76" s="17" t="s">
        <v>1336</v>
      </c>
      <c r="B76" s="17" t="s">
        <v>1337</v>
      </c>
      <c r="C76" s="17" t="s">
        <v>1337</v>
      </c>
      <c r="D76" s="17" t="s">
        <v>45</v>
      </c>
      <c r="E76" s="18"/>
      <c r="F76" s="17"/>
      <c r="G76" s="17"/>
      <c r="H76" s="17"/>
      <c r="I76" s="17" t="s">
        <v>175</v>
      </c>
      <c r="J76" s="17" t="s">
        <v>176</v>
      </c>
    </row>
    <row r="77" spans="1:10" ht="25.5">
      <c r="A77" s="17" t="s">
        <v>1338</v>
      </c>
      <c r="B77" s="17" t="s">
        <v>1339</v>
      </c>
      <c r="C77" s="17" t="s">
        <v>1339</v>
      </c>
      <c r="D77" s="17" t="s">
        <v>45</v>
      </c>
      <c r="E77" s="18"/>
      <c r="F77" s="17" t="s">
        <v>1140</v>
      </c>
      <c r="G77" s="17"/>
      <c r="H77" s="17" t="s">
        <v>321</v>
      </c>
      <c r="I77" s="17" t="s">
        <v>175</v>
      </c>
      <c r="J77" s="17" t="s">
        <v>201</v>
      </c>
    </row>
    <row r="78" spans="1:10" ht="51">
      <c r="A78" s="17" t="s">
        <v>1340</v>
      </c>
      <c r="B78" s="17" t="s">
        <v>1341</v>
      </c>
      <c r="C78" s="17" t="s">
        <v>1341</v>
      </c>
      <c r="D78" s="17" t="s">
        <v>45</v>
      </c>
      <c r="E78" s="18"/>
      <c r="F78" s="17" t="s">
        <v>1140</v>
      </c>
      <c r="G78" s="17" t="s">
        <v>1342</v>
      </c>
      <c r="H78" s="17" t="s">
        <v>548</v>
      </c>
      <c r="I78" s="17" t="s">
        <v>135</v>
      </c>
      <c r="J78" s="17" t="s">
        <v>201</v>
      </c>
    </row>
    <row r="79" spans="1:10" ht="76.5">
      <c r="A79" s="17" t="s">
        <v>1343</v>
      </c>
      <c r="B79" s="17" t="s">
        <v>1344</v>
      </c>
      <c r="C79" s="17" t="s">
        <v>1345</v>
      </c>
      <c r="D79" s="17" t="s">
        <v>45</v>
      </c>
      <c r="E79" s="18"/>
      <c r="F79" s="17" t="s">
        <v>1140</v>
      </c>
      <c r="G79" s="17" t="s">
        <v>1346</v>
      </c>
      <c r="H79" s="17" t="s">
        <v>937</v>
      </c>
      <c r="I79" s="17" t="s">
        <v>135</v>
      </c>
      <c r="J79" s="17" t="s">
        <v>136</v>
      </c>
    </row>
  </sheetData>
  <autoFilter ref="A2:M79" xr:uid="{00000000-0009-0000-0000-000005000000}"/>
  <mergeCells count="1">
    <mergeCell ref="K1:M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 Online</Application>
  <Manager/>
  <Company>Worcester Polytechnic Institute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May, Jillian</dc:creator>
  <cp:keywords/>
  <dc:description/>
  <cp:lastModifiedBy/>
  <cp:revision/>
  <dcterms:created xsi:type="dcterms:W3CDTF">2023-07-13T17:18:10Z</dcterms:created>
  <dcterms:modified xsi:type="dcterms:W3CDTF">2023-07-13T17:19:38Z</dcterms:modified>
  <cp:category/>
  <cp:contentStatus/>
</cp:coreProperties>
</file>