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kmanoogian\Documents\"/>
    </mc:Choice>
  </mc:AlternateContent>
  <xr:revisionPtr revIDLastSave="0" documentId="13_ncr:1_{C0E79611-9E30-4B3F-AEE4-1F87463097C8}" xr6:coauthVersionLast="47" xr6:coauthVersionMax="47" xr10:uidLastSave="{00000000-0000-0000-0000-000000000000}"/>
  <bookViews>
    <workbookView xWindow="25080" yWindow="-120" windowWidth="25440" windowHeight="15390" activeTab="1" xr2:uid="{00000000-000D-0000-FFFF-FFFF00000000}"/>
  </bookViews>
  <sheets>
    <sheet name="Instructions" sheetId="9" r:id="rId1"/>
    <sheet name="Expense Report" sheetId="4" r:id="rId2"/>
    <sheet name="Continuation Sheet" sheetId="8" r:id="rId3"/>
    <sheet name="Student Orgs" sheetId="12" state="hidden" r:id="rId4"/>
    <sheet name="Spend Categories" sheetId="13" state="hidden" r:id="rId5"/>
  </sheets>
  <definedNames>
    <definedName name="_xlnm._FilterDatabase" localSheetId="3" hidden="1">'Student Orgs'!$A$1:$N$1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8" l="1"/>
  <c r="L16" i="8"/>
  <c r="L17" i="8"/>
  <c r="L18" i="8"/>
  <c r="L19" i="8"/>
  <c r="L20" i="8"/>
  <c r="L21" i="8"/>
  <c r="L22" i="8"/>
  <c r="L23" i="8"/>
  <c r="L24" i="8"/>
  <c r="L25" i="8"/>
  <c r="L26" i="8"/>
  <c r="L27" i="8"/>
  <c r="L28" i="8"/>
  <c r="L29" i="8"/>
  <c r="L30" i="8"/>
  <c r="L31" i="8"/>
  <c r="L28" i="4" l="1"/>
  <c r="L27" i="4"/>
  <c r="L26" i="4"/>
  <c r="L25" i="4"/>
  <c r="L24" i="4"/>
  <c r="L23" i="4"/>
  <c r="L22" i="4"/>
  <c r="L21" i="4"/>
  <c r="L20" i="4"/>
  <c r="L19" i="4"/>
  <c r="L18" i="4"/>
  <c r="I31" i="8" l="1"/>
  <c r="I30" i="8"/>
  <c r="I29" i="8"/>
  <c r="I28" i="8"/>
  <c r="I27" i="8"/>
  <c r="I26" i="8"/>
  <c r="I25" i="8"/>
  <c r="I24" i="8"/>
  <c r="I23" i="8"/>
  <c r="I22" i="8"/>
  <c r="I21" i="8"/>
  <c r="I20" i="8"/>
  <c r="I19" i="8"/>
  <c r="I18" i="8"/>
  <c r="I17" i="8"/>
  <c r="I16" i="8"/>
  <c r="K13" i="4"/>
  <c r="I28" i="4"/>
  <c r="I27" i="4"/>
  <c r="I26" i="4"/>
  <c r="I25" i="4"/>
  <c r="I24" i="4"/>
  <c r="I23" i="4"/>
  <c r="I22" i="4"/>
  <c r="I21" i="4"/>
  <c r="I20" i="4"/>
  <c r="I19" i="4"/>
  <c r="I18" i="4"/>
  <c r="K41" i="8" l="1"/>
  <c r="M31" i="8" l="1"/>
  <c r="K31" i="8"/>
  <c r="M30" i="8"/>
  <c r="K30" i="8"/>
  <c r="M29" i="8"/>
  <c r="K29" i="8"/>
  <c r="M28" i="8"/>
  <c r="K28" i="8"/>
  <c r="M27" i="8"/>
  <c r="K27" i="8"/>
  <c r="M26" i="8"/>
  <c r="K26" i="8"/>
  <c r="M25" i="8"/>
  <c r="K25" i="8"/>
  <c r="M24" i="8"/>
  <c r="K24" i="8"/>
  <c r="M23" i="8"/>
  <c r="K23" i="8"/>
  <c r="M22" i="8"/>
  <c r="K22" i="8"/>
  <c r="M21" i="8"/>
  <c r="K21" i="8"/>
  <c r="M20" i="8"/>
  <c r="K20" i="8"/>
  <c r="M19" i="8"/>
  <c r="K19" i="8"/>
  <c r="M18" i="8"/>
  <c r="K18" i="8"/>
  <c r="M17" i="8"/>
  <c r="K17" i="8"/>
  <c r="M16" i="8"/>
  <c r="K16" i="8"/>
  <c r="M15" i="8"/>
  <c r="K15" i="8"/>
  <c r="M28" i="4"/>
  <c r="K28" i="4"/>
  <c r="M27" i="4"/>
  <c r="K27" i="4"/>
  <c r="M26" i="4"/>
  <c r="K26" i="4"/>
  <c r="M25" i="4"/>
  <c r="K25" i="4"/>
  <c r="M24" i="4"/>
  <c r="K24" i="4"/>
  <c r="M23" i="4"/>
  <c r="K23" i="4"/>
  <c r="M22" i="4"/>
  <c r="K22" i="4"/>
  <c r="M21" i="4"/>
  <c r="K21" i="4"/>
  <c r="M20" i="4"/>
  <c r="K20" i="4"/>
  <c r="M19" i="4"/>
  <c r="K19" i="4"/>
  <c r="J27" i="4"/>
  <c r="J22" i="4" l="1"/>
  <c r="J28" i="4"/>
  <c r="J24" i="4"/>
  <c r="J20" i="4"/>
  <c r="J25" i="4"/>
  <c r="J21" i="4"/>
  <c r="J26" i="4"/>
  <c r="J19" i="4"/>
  <c r="J23" i="4"/>
  <c r="D6" i="8" l="1"/>
  <c r="M14" i="8" l="1"/>
  <c r="K14" i="8"/>
  <c r="K9" i="8"/>
  <c r="J30" i="8" l="1"/>
  <c r="J26" i="8"/>
  <c r="J22" i="8"/>
  <c r="J18" i="8"/>
  <c r="J29" i="8"/>
  <c r="J25" i="8"/>
  <c r="J21" i="8"/>
  <c r="J17" i="8"/>
  <c r="J19" i="8"/>
  <c r="J28" i="8"/>
  <c r="J24" i="8"/>
  <c r="J20" i="8"/>
  <c r="J16" i="8"/>
  <c r="J31" i="8"/>
  <c r="J27" i="8"/>
  <c r="J23" i="8"/>
  <c r="J15" i="8"/>
  <c r="J14" i="8"/>
  <c r="H34" i="8"/>
  <c r="G34" i="8"/>
  <c r="H33" i="8"/>
  <c r="G33" i="8"/>
  <c r="M34" i="8" l="1"/>
  <c r="J34" i="8"/>
  <c r="K34" i="8"/>
  <c r="J33" i="8"/>
  <c r="M33" i="8"/>
  <c r="K33" i="8"/>
  <c r="H31" i="4"/>
  <c r="H30" i="4"/>
  <c r="G31" i="4"/>
  <c r="G30" i="4"/>
  <c r="L31" i="4" l="1"/>
  <c r="I31" i="4"/>
  <c r="L30" i="4"/>
  <c r="I30" i="4"/>
  <c r="M31" i="4"/>
  <c r="K31" i="4"/>
  <c r="J31" i="4"/>
  <c r="J30" i="4"/>
  <c r="M30" i="4"/>
  <c r="K30" i="4"/>
  <c r="H32" i="4"/>
  <c r="H35" i="8"/>
  <c r="D10" i="8"/>
  <c r="D9" i="8"/>
  <c r="K6" i="8"/>
  <c r="L14" i="8" l="1"/>
  <c r="L34" i="8"/>
  <c r="L33" i="8"/>
  <c r="I34" i="8"/>
  <c r="I33" i="8"/>
  <c r="I15" i="8"/>
  <c r="I14" i="8"/>
  <c r="H33" i="4"/>
  <c r="H34" i="4" s="1"/>
  <c r="M18" i="4"/>
  <c r="K18" i="4"/>
  <c r="J18" i="4" l="1"/>
</calcChain>
</file>

<file path=xl/sharedStrings.xml><?xml version="1.0" encoding="utf-8"?>
<sst xmlns="http://schemas.openxmlformats.org/spreadsheetml/2006/main" count="2741" uniqueCount="955">
  <si>
    <t>Date</t>
  </si>
  <si>
    <t>Description of Expense</t>
  </si>
  <si>
    <t>Amount</t>
  </si>
  <si>
    <t>Fund</t>
  </si>
  <si>
    <t>Student Name:</t>
  </si>
  <si>
    <t>Date:</t>
  </si>
  <si>
    <t>Business Purpose of Expense:</t>
  </si>
  <si>
    <t>Student Signature</t>
  </si>
  <si>
    <t>WPI ID #:</t>
  </si>
  <si>
    <t>Student Group Treasurer Printed Name</t>
  </si>
  <si>
    <t>Financial Manager Signature</t>
  </si>
  <si>
    <t>Financial Manager Printed Name</t>
  </si>
  <si>
    <t>Student Group Treasurer Signature*</t>
  </si>
  <si>
    <t>Program</t>
  </si>
  <si>
    <t>Spend Category</t>
  </si>
  <si>
    <t>810-FD Agency</t>
  </si>
  <si>
    <t>920 Agencies</t>
  </si>
  <si>
    <t>Organization by Name</t>
  </si>
  <si>
    <t>Reference ID</t>
  </si>
  <si>
    <t>Code</t>
  </si>
  <si>
    <t>Subtype</t>
  </si>
  <si>
    <t>Inactive</t>
  </si>
  <si>
    <t>Included by Organizations</t>
  </si>
  <si>
    <t>Role Assignments</t>
  </si>
  <si>
    <t>Cost Center</t>
  </si>
  <si>
    <t>Allowed Cost Center(s)</t>
  </si>
  <si>
    <t>Allowed Fund(s)</t>
  </si>
  <si>
    <t>Allowed Program(s)</t>
  </si>
  <si>
    <t>Student Organization</t>
  </si>
  <si>
    <t>Armenian Student Association</t>
  </si>
  <si>
    <t>102-AG</t>
  </si>
  <si>
    <t>103-AG</t>
  </si>
  <si>
    <t>105-AG</t>
  </si>
  <si>
    <t>106-AG</t>
  </si>
  <si>
    <t>Alpha Epsilon Delta</t>
  </si>
  <si>
    <t>108-AG</t>
  </si>
  <si>
    <t>110-AG</t>
  </si>
  <si>
    <t>Architectural Engineering Institute</t>
  </si>
  <si>
    <t>111-AG</t>
  </si>
  <si>
    <t>112-AG</t>
  </si>
  <si>
    <t>Enactus</t>
  </si>
  <si>
    <t>113-AG</t>
  </si>
  <si>
    <t>115-AG</t>
  </si>
  <si>
    <t>Society of Automotive Engineers</t>
  </si>
  <si>
    <t>116-AG</t>
  </si>
  <si>
    <t>117-AG</t>
  </si>
  <si>
    <t>118-AG</t>
  </si>
  <si>
    <t>119-AG</t>
  </si>
  <si>
    <t>Black Student Union</t>
  </si>
  <si>
    <t>120-AG</t>
  </si>
  <si>
    <t>Brazilian Student Association</t>
  </si>
  <si>
    <t>121-AG</t>
  </si>
  <si>
    <t>123-AG</t>
  </si>
  <si>
    <t>Chess Club</t>
  </si>
  <si>
    <t>124-AG</t>
  </si>
  <si>
    <t>126-AG</t>
  </si>
  <si>
    <t>Christian Bible Fellowship</t>
  </si>
  <si>
    <t>127-AG</t>
  </si>
  <si>
    <t>Cyber Security Club</t>
  </si>
  <si>
    <t>128-AG</t>
  </si>
  <si>
    <t>Ballroom Dance Club</t>
  </si>
  <si>
    <t>130-AG</t>
  </si>
  <si>
    <t>131-AG</t>
  </si>
  <si>
    <t>132-AG</t>
  </si>
  <si>
    <t>133-AG</t>
  </si>
  <si>
    <t>135-AG</t>
  </si>
  <si>
    <t>137-AG</t>
  </si>
  <si>
    <t>Habitat for Humanity</t>
  </si>
  <si>
    <t>141-AG</t>
  </si>
  <si>
    <t>Hellenic Student Association</t>
  </si>
  <si>
    <t>142-AG</t>
  </si>
  <si>
    <t>Hillel</t>
  </si>
  <si>
    <t>143-AG</t>
  </si>
  <si>
    <t>144-AG</t>
  </si>
  <si>
    <t>146-AG</t>
  </si>
  <si>
    <t>Iranian Student Association</t>
  </si>
  <si>
    <t>147-AG</t>
  </si>
  <si>
    <t>Investing Association</t>
  </si>
  <si>
    <t>148-AG</t>
  </si>
  <si>
    <t>149-AG</t>
  </si>
  <si>
    <t>Korean Student Association</t>
  </si>
  <si>
    <t>150-AG</t>
  </si>
  <si>
    <t>153-AG</t>
  </si>
  <si>
    <t>Mu Sigma Delta (Pre-Health)</t>
  </si>
  <si>
    <t>155-AG</t>
  </si>
  <si>
    <t>Muslim Student Association</t>
  </si>
  <si>
    <t>157-AG</t>
  </si>
  <si>
    <t>159-AG</t>
  </si>
  <si>
    <t>Pep Band</t>
  </si>
  <si>
    <t>160-AG</t>
  </si>
  <si>
    <t>Robotics Club</t>
  </si>
  <si>
    <t>164-AG</t>
  </si>
  <si>
    <t>Rotaract Club</t>
  </si>
  <si>
    <t>166-AG</t>
  </si>
  <si>
    <t>Rubik's Cube Club</t>
  </si>
  <si>
    <t>167-AG</t>
  </si>
  <si>
    <t>Science Fiction Society</t>
  </si>
  <si>
    <t>169-AG</t>
  </si>
  <si>
    <t>171-AG</t>
  </si>
  <si>
    <t>172-AG</t>
  </si>
  <si>
    <t>173-AG</t>
  </si>
  <si>
    <t>Sound Logic</t>
  </si>
  <si>
    <t>174-AG</t>
  </si>
  <si>
    <t>175-AG</t>
  </si>
  <si>
    <t>176-AG</t>
  </si>
  <si>
    <t>177-AG</t>
  </si>
  <si>
    <t>Vietnamese Student Association</t>
  </si>
  <si>
    <t>180-AG</t>
  </si>
  <si>
    <t>183-AG</t>
  </si>
  <si>
    <t>Wireless Association</t>
  </si>
  <si>
    <t>184-AG</t>
  </si>
  <si>
    <t>185-AG</t>
  </si>
  <si>
    <t>Student Rock Association</t>
  </si>
  <si>
    <t>187-AG</t>
  </si>
  <si>
    <t>189-AG</t>
  </si>
  <si>
    <t>Badminton Club</t>
  </si>
  <si>
    <t>190-AG</t>
  </si>
  <si>
    <t>Cheerleading</t>
  </si>
  <si>
    <t>191-AG</t>
  </si>
  <si>
    <t>Cycling Club</t>
  </si>
  <si>
    <t>193-AG</t>
  </si>
  <si>
    <t>Fencing Club</t>
  </si>
  <si>
    <t>194-AG</t>
  </si>
  <si>
    <t>Fitness Club</t>
  </si>
  <si>
    <t>195-AG</t>
  </si>
  <si>
    <t>Running Club</t>
  </si>
  <si>
    <t>196-AG</t>
  </si>
  <si>
    <t>197-AG</t>
  </si>
  <si>
    <t>199-AG</t>
  </si>
  <si>
    <t>Karate Club</t>
  </si>
  <si>
    <t>201-AG</t>
  </si>
  <si>
    <t>Lacrosse - Men's</t>
  </si>
  <si>
    <t>202-AG</t>
  </si>
  <si>
    <t>Lacrosse - Women's</t>
  </si>
  <si>
    <t>203-AG</t>
  </si>
  <si>
    <t>204-AG</t>
  </si>
  <si>
    <t>Outing Club</t>
  </si>
  <si>
    <t>205-AG</t>
  </si>
  <si>
    <t>206-AG</t>
  </si>
  <si>
    <t>207-AG</t>
  </si>
  <si>
    <t>208-AG</t>
  </si>
  <si>
    <t>SGA Transport</t>
  </si>
  <si>
    <t>209-AG</t>
  </si>
  <si>
    <t>Ski &amp; Snowboard Club</t>
  </si>
  <si>
    <t>210-AG</t>
  </si>
  <si>
    <t>211-AG</t>
  </si>
  <si>
    <t>Squash Club</t>
  </si>
  <si>
    <t>212-AG</t>
  </si>
  <si>
    <t>213-AG</t>
  </si>
  <si>
    <t>214-AG</t>
  </si>
  <si>
    <t>215-AG</t>
  </si>
  <si>
    <t>Underwater Hockey</t>
  </si>
  <si>
    <t>216-AG</t>
  </si>
  <si>
    <t>217-AG</t>
  </si>
  <si>
    <t>218-AG</t>
  </si>
  <si>
    <t>219-AG</t>
  </si>
  <si>
    <t>220-AG</t>
  </si>
  <si>
    <t>Sailing Club</t>
  </si>
  <si>
    <t>221-AG</t>
  </si>
  <si>
    <t>Table Tennis Club</t>
  </si>
  <si>
    <t>222-AG</t>
  </si>
  <si>
    <t>Active Minds at WPI</t>
  </si>
  <si>
    <t>223-AG</t>
  </si>
  <si>
    <t>Choral Association</t>
  </si>
  <si>
    <t>225-AG</t>
  </si>
  <si>
    <t>Lens &amp; Light Club</t>
  </si>
  <si>
    <t>226-AG</t>
  </si>
  <si>
    <t>Masque</t>
  </si>
  <si>
    <t>227-AG</t>
  </si>
  <si>
    <t>228-AG</t>
  </si>
  <si>
    <t>230-AG</t>
  </si>
  <si>
    <t>231-AG</t>
  </si>
  <si>
    <t>Alpha Chi Rho</t>
  </si>
  <si>
    <t>232-AG</t>
  </si>
  <si>
    <t>Alpha Gamma Delta</t>
  </si>
  <si>
    <t>233-AG</t>
  </si>
  <si>
    <t>Chi Omega</t>
  </si>
  <si>
    <t>234-AG</t>
  </si>
  <si>
    <t>Alpha Xi Delta</t>
  </si>
  <si>
    <t>236-AG</t>
  </si>
  <si>
    <t>Alpha Phi Omega</t>
  </si>
  <si>
    <t>237-AG</t>
  </si>
  <si>
    <t>Alpha Pi Mu</t>
  </si>
  <si>
    <t>238-AG</t>
  </si>
  <si>
    <t>Alpha Psi Omega</t>
  </si>
  <si>
    <t>239-AG</t>
  </si>
  <si>
    <t>Alpha Tau Omega</t>
  </si>
  <si>
    <t>240-AG</t>
  </si>
  <si>
    <t>Beta Theta Pi Fraternity</t>
  </si>
  <si>
    <t>243-AG</t>
  </si>
  <si>
    <t>Chi Epsilon</t>
  </si>
  <si>
    <t>244-AG</t>
  </si>
  <si>
    <t>Omega Chi Epsilon</t>
  </si>
  <si>
    <t>245-AG</t>
  </si>
  <si>
    <t>Engineers Without Borders</t>
  </si>
  <si>
    <t>247-AG</t>
  </si>
  <si>
    <t>Eta Kappa Nu</t>
  </si>
  <si>
    <t>248-AG</t>
  </si>
  <si>
    <t>Interfraternity Council</t>
  </si>
  <si>
    <t>250-AG</t>
  </si>
  <si>
    <t>International Student Council</t>
  </si>
  <si>
    <t>252-AG</t>
  </si>
  <si>
    <t>254-AG</t>
  </si>
  <si>
    <t>Lambda Chi Alpha</t>
  </si>
  <si>
    <t>255-AG</t>
  </si>
  <si>
    <t>256-AG</t>
  </si>
  <si>
    <t>Order of Omega</t>
  </si>
  <si>
    <t>257-AG</t>
  </si>
  <si>
    <t>Omicron Delta Kappa</t>
  </si>
  <si>
    <t>258-AG</t>
  </si>
  <si>
    <t>259-AG</t>
  </si>
  <si>
    <t>Phi Gamma Delta</t>
  </si>
  <si>
    <t>260-AG</t>
  </si>
  <si>
    <t>Phi Kappa Theta</t>
  </si>
  <si>
    <t>261-AG</t>
  </si>
  <si>
    <t>Phi Sigma Kappa</t>
  </si>
  <si>
    <t>262-AG</t>
  </si>
  <si>
    <t>Phi Sigma Sigma</t>
  </si>
  <si>
    <t>263-AG</t>
  </si>
  <si>
    <t>Pi Mu Epsilon</t>
  </si>
  <si>
    <t>264-AG</t>
  </si>
  <si>
    <t>Pi Tau Sigma</t>
  </si>
  <si>
    <t>265-AG</t>
  </si>
  <si>
    <t>Psychology Society</t>
  </si>
  <si>
    <t>266-AG</t>
  </si>
  <si>
    <t>Rho Lambda</t>
  </si>
  <si>
    <t>267-AG</t>
  </si>
  <si>
    <t>Sigma Alpha Epsilon</t>
  </si>
  <si>
    <t>268-AG</t>
  </si>
  <si>
    <t>Sigma Phi Epsilon</t>
  </si>
  <si>
    <t>269-AG</t>
  </si>
  <si>
    <t>Sigma Pi</t>
  </si>
  <si>
    <t>270-AG</t>
  </si>
  <si>
    <t>Tau Beta Pi</t>
  </si>
  <si>
    <t>272-AG</t>
  </si>
  <si>
    <t>Tau Kappa Epsilon</t>
  </si>
  <si>
    <t>273-AG</t>
  </si>
  <si>
    <t>Theta Nu Xi Multicultural Sorority</t>
  </si>
  <si>
    <t>274-AG</t>
  </si>
  <si>
    <t>Upsilon Pi Epsilon</t>
  </si>
  <si>
    <t>275-AG</t>
  </si>
  <si>
    <t>276-AG</t>
  </si>
  <si>
    <t>CollabLab</t>
  </si>
  <si>
    <t>278-AG</t>
  </si>
  <si>
    <t>279-AG</t>
  </si>
  <si>
    <t>Alpha Eta Mu Beta</t>
  </si>
  <si>
    <t>280-AG</t>
  </si>
  <si>
    <t>281-AG</t>
  </si>
  <si>
    <t>282-AG</t>
  </si>
  <si>
    <t>285-AG</t>
  </si>
  <si>
    <t>286-AG</t>
  </si>
  <si>
    <t>Biomedical Engineering Society</t>
  </si>
  <si>
    <t>287-AG</t>
  </si>
  <si>
    <t>288-AG</t>
  </si>
  <si>
    <t>290-AG</t>
  </si>
  <si>
    <t>Skull</t>
  </si>
  <si>
    <t>292-AG</t>
  </si>
  <si>
    <t>293-AG</t>
  </si>
  <si>
    <t>Society of Fire Protection Engineer</t>
  </si>
  <si>
    <t>295-AG</t>
  </si>
  <si>
    <t>297-AG</t>
  </si>
  <si>
    <t>Society of Women Engineers</t>
  </si>
  <si>
    <t>298-AG</t>
  </si>
  <si>
    <t>Animus Novem</t>
  </si>
  <si>
    <t>300-AG</t>
  </si>
  <si>
    <t>301-AG</t>
  </si>
  <si>
    <t>Alpha Phi Sorority</t>
  </si>
  <si>
    <t>305-AG</t>
  </si>
  <si>
    <t>SGA Operating</t>
  </si>
  <si>
    <t>306-AG</t>
  </si>
  <si>
    <t>SGA General Disbursement</t>
  </si>
  <si>
    <t>307-AG</t>
  </si>
  <si>
    <t>SGA Reserve</t>
  </si>
  <si>
    <t>308-AG</t>
  </si>
  <si>
    <t>Projector Service</t>
  </si>
  <si>
    <t>315-AG</t>
  </si>
  <si>
    <t>SGA-Sponsorship</t>
  </si>
  <si>
    <t>318-AG</t>
  </si>
  <si>
    <t>321-AG</t>
  </si>
  <si>
    <t>Women in Computer Science</t>
  </si>
  <si>
    <t>322-AG</t>
  </si>
  <si>
    <t>344-AG</t>
  </si>
  <si>
    <t>346-AG</t>
  </si>
  <si>
    <t>347-AG</t>
  </si>
  <si>
    <t>348-AG</t>
  </si>
  <si>
    <t>349-AG</t>
  </si>
  <si>
    <t>350-AG</t>
  </si>
  <si>
    <t>352-AG</t>
  </si>
  <si>
    <t>353-AG</t>
  </si>
  <si>
    <t>Student Activities Expense Report - Ad Hoc</t>
  </si>
  <si>
    <t>Use this form only if you do not have a Workday user account</t>
  </si>
  <si>
    <t>Spend Category Object</t>
  </si>
  <si>
    <t>IRS 1099 MISC Category</t>
  </si>
  <si>
    <t>Spend Category Hierarchy Object</t>
  </si>
  <si>
    <t>Top Level Spend Category Hierarchy</t>
  </si>
  <si>
    <t>Commodity Code</t>
  </si>
  <si>
    <t>Procurement Usage</t>
  </si>
  <si>
    <t>Expense Usage</t>
  </si>
  <si>
    <t>Supplier Invoice Usage</t>
  </si>
  <si>
    <t>Ad Hoc Payment Usage</t>
  </si>
  <si>
    <t>Items for Spend Category</t>
  </si>
  <si>
    <t>Allocate Freight</t>
  </si>
  <si>
    <t>Allocate Other Charges</t>
  </si>
  <si>
    <t>Default Tax Applicability</t>
  </si>
  <si>
    <t>UNSPSC Code Range</t>
  </si>
  <si>
    <t>Spend Category is Tracked</t>
  </si>
  <si>
    <t>All Spend Categories</t>
  </si>
  <si>
    <t>Yes</t>
  </si>
  <si>
    <t>No</t>
  </si>
  <si>
    <t>Fees and Taxes</t>
  </si>
  <si>
    <t>Food</t>
  </si>
  <si>
    <t>1127-SC</t>
  </si>
  <si>
    <t>Travel &amp; Conferences</t>
  </si>
  <si>
    <t>Licenses &amp; Fees</t>
  </si>
  <si>
    <t>1154-SC</t>
  </si>
  <si>
    <t>Supplies</t>
  </si>
  <si>
    <t>1244-SC</t>
  </si>
  <si>
    <t>Travel Expense</t>
  </si>
  <si>
    <t>1252-SC</t>
  </si>
  <si>
    <t>Exp Report will be returned if full address is not provided</t>
  </si>
  <si>
    <t>Total Continuation Sheet</t>
  </si>
  <si>
    <t>Continuation Sheet</t>
  </si>
  <si>
    <t>Page 1 Total</t>
  </si>
  <si>
    <t>Expense Report Total</t>
  </si>
  <si>
    <t>Additional Instructions</t>
  </si>
  <si>
    <t>Use Continuation Sheet to include additional expense lines if required.</t>
  </si>
  <si>
    <t>Use this form only if you do NOT have a Workday user account</t>
  </si>
  <si>
    <t>Select from Drop Down Box</t>
  </si>
  <si>
    <t>Student Club: (Select from Drop down)</t>
  </si>
  <si>
    <t xml:space="preserve">Student Club: </t>
  </si>
  <si>
    <t>Enter Full Name and address</t>
  </si>
  <si>
    <t>Enter each transaction on separate lines</t>
  </si>
  <si>
    <t>Utilize Continuation Sheet (if additional lines are required)</t>
  </si>
  <si>
    <r>
      <t xml:space="preserve">Select Student Club from </t>
    </r>
    <r>
      <rPr>
        <b/>
        <i/>
        <sz val="14"/>
        <color theme="1"/>
        <rFont val="Calibri"/>
        <family val="2"/>
        <scheme val="minor"/>
      </rPr>
      <t>Drop Down Listing</t>
    </r>
  </si>
  <si>
    <t>Print Report and Continuation Sheet if required</t>
  </si>
  <si>
    <t>Attach all Receipts and give to Treasurer for Review &amp; Approval</t>
  </si>
  <si>
    <t>Sign Expense report on Signature line</t>
  </si>
  <si>
    <t>Once Approved - Deliver Report &amp; Receipts to Student Activities Office for Approval</t>
  </si>
  <si>
    <t>Enter Business Purpose of Expenses</t>
  </si>
  <si>
    <t>Please allow 7 - 10 Business Days after expense report has been sent to Accounts Payable for payment</t>
  </si>
  <si>
    <t>Please do not contact AP prior to this</t>
  </si>
  <si>
    <t>PLEASE ALLOW 7 - 10 BUSINESS DAYS AFTER SENT TO ACCOUNTS PAYABLE FOR EXPENSE REPORT TO BE PAID</t>
  </si>
  <si>
    <r>
      <t xml:space="preserve">Spend Category - </t>
    </r>
    <r>
      <rPr>
        <b/>
        <i/>
        <sz val="14"/>
        <color theme="1"/>
        <rFont val="Calibri"/>
        <family val="2"/>
        <scheme val="minor"/>
      </rPr>
      <t>Select from Drop Down Listing</t>
    </r>
  </si>
  <si>
    <t>Competition Entrance Fees</t>
  </si>
  <si>
    <t>1110-SC</t>
  </si>
  <si>
    <t>Report Date</t>
  </si>
  <si>
    <t>Rate</t>
  </si>
  <si>
    <t>Enter MILEAGE ONLY below - See note Below</t>
  </si>
  <si>
    <t>ALL INFORMATION AND RECEIPTS MUST BE PROVIDED.  Missing receipts and incorrect information will cause delay in payment.</t>
  </si>
  <si>
    <t>Mileage over 50 miles requires printout from Google Maps showing mileage and attach to expense report</t>
  </si>
  <si>
    <t>(Required)</t>
  </si>
  <si>
    <t>*Note - after entering amount other required fields will self-populate</t>
  </si>
  <si>
    <t>If you have a Workday account - you must submit an expense report in Workday</t>
  </si>
  <si>
    <t>Student Activities Expense Report - Ad Hoc Instructions</t>
  </si>
  <si>
    <t>*** Important - DO NOT USE THIS REPORT IF YOU HAVE A WORKDAY ACCOUNT***</t>
  </si>
  <si>
    <t>Enter Student/Banner ID and Report Date (date completing expense report - required)</t>
  </si>
  <si>
    <t>Note:  This is the address that your check will be mailed to</t>
  </si>
  <si>
    <t xml:space="preserve">Enter WPI Student Mailbox # if you want check to be place in your WPI Student Mailbox </t>
  </si>
  <si>
    <t># Miles &gt;</t>
  </si>
  <si>
    <t>WPI Student Mailbox#</t>
  </si>
  <si>
    <t>Enter mailbox# ONLY if you want check placed in your WPI Student Mailbox</t>
  </si>
  <si>
    <t xml:space="preserve">Expense report needs to be emailed to:  </t>
  </si>
  <si>
    <t>StudentExpenseReport@wpi.edu</t>
  </si>
  <si>
    <t>Direct Deposit</t>
  </si>
  <si>
    <t>Continuation Sheet Total</t>
  </si>
  <si>
    <t>Student Org</t>
  </si>
  <si>
    <t>Enter Description of expense for each item</t>
  </si>
  <si>
    <t>SocComm Exec</t>
  </si>
  <si>
    <t>SocComm MEMBERSHIP</t>
  </si>
  <si>
    <t>SocComm Major and  Special Events</t>
  </si>
  <si>
    <t>SocComm Films</t>
  </si>
  <si>
    <t>SocComm Annual Events</t>
  </si>
  <si>
    <t>Symphonic Association</t>
  </si>
  <si>
    <t>Society of Physics Students</t>
  </si>
  <si>
    <t>Society of Hispanic Professional Engineers</t>
  </si>
  <si>
    <t>National Society of Black Engineers</t>
  </si>
  <si>
    <t>Institute of Electrical and Electronics Engineers</t>
  </si>
  <si>
    <t>American Society of Mechanical Engineers</t>
  </si>
  <si>
    <t>American Institute of Aeronautics &amp; Astronautics</t>
  </si>
  <si>
    <t>American Institute of Chemical Engineers</t>
  </si>
  <si>
    <t>Rho Beta Epsilon</t>
  </si>
  <si>
    <t>Jazz Group</t>
  </si>
  <si>
    <t>WWPI Campus Radio</t>
  </si>
  <si>
    <t>Vox Musical Theatre</t>
  </si>
  <si>
    <t>Tech News</t>
  </si>
  <si>
    <t>Freestyle Wrestling Club</t>
  </si>
  <si>
    <t>Water Polo Club</t>
  </si>
  <si>
    <t>Scuba Dive Club</t>
  </si>
  <si>
    <t>Rugby Club - Men's</t>
  </si>
  <si>
    <t>Society of Martial Artists</t>
  </si>
  <si>
    <t>Green Team</t>
  </si>
  <si>
    <t>Women in Robotics Engineering</t>
  </si>
  <si>
    <t>Promotion of Animal Welfare Society</t>
  </si>
  <si>
    <t>Society for Medieval Arts and Sciences</t>
  </si>
  <si>
    <t>Society of Asian Scientists and Engineers</t>
  </si>
  <si>
    <t>Mathematics Club</t>
  </si>
  <si>
    <t>German Club</t>
  </si>
  <si>
    <t>Art and Design Club</t>
  </si>
  <si>
    <t>Women in Electrical and Computer Engineering</t>
  </si>
  <si>
    <t>Biotechnology Club</t>
  </si>
  <si>
    <t>The Alliance</t>
  </si>
  <si>
    <t>Cue Sports Club</t>
  </si>
  <si>
    <t>Motorsports Club</t>
  </si>
  <si>
    <t>Sigma Gamma Tau</t>
  </si>
  <si>
    <t>American Society for Biochemisty and Molecular Biology</t>
  </si>
  <si>
    <t>American Academy of Environmental Engineers and Scientists</t>
  </si>
  <si>
    <t>Actuarial Math Club</t>
  </si>
  <si>
    <t>Direct Deposit - if you wish to have your payment made to you via Direct Deposit you must drop off a Direct Deposit Authorization form - please visit Accounts Payable Forms on the Controller page at WPI.EDU.  All future payments for your expense reports will then be made via Direct Deposit.</t>
  </si>
  <si>
    <t>EMAIL APPROVED EXPENSE REPORT WITH ALL RECEIPTS TO:  STUDENTEXPREPORT@WPI.EDU</t>
  </si>
  <si>
    <t>All WPI Student Organizations
Student Activity Groups</t>
  </si>
  <si>
    <t>1097-AC Club Sports</t>
  </si>
  <si>
    <t>All WPI Student Organizations
Club Sports</t>
  </si>
  <si>
    <t>362-AG</t>
  </si>
  <si>
    <t>All WPI Student Organizations
Club Sports
Student Activity Groups</t>
  </si>
  <si>
    <t>Volleyball Club - Women's</t>
  </si>
  <si>
    <t>Volleyball Club - Men's</t>
  </si>
  <si>
    <t>Ultimate Frisbee Club - Women's</t>
  </si>
  <si>
    <t>Ultimate Frisbee Club - Men's</t>
  </si>
  <si>
    <t>369-AG</t>
  </si>
  <si>
    <t>Theta Chi</t>
  </si>
  <si>
    <t>368-AG</t>
  </si>
  <si>
    <t>Technichords</t>
  </si>
  <si>
    <t>395-AG</t>
  </si>
  <si>
    <t>Students Mentoring Active Responsibility Together (SMART)</t>
  </si>
  <si>
    <t>Student Comedy Productions</t>
  </si>
  <si>
    <t>South Asian Student Association</t>
  </si>
  <si>
    <t>367-AG</t>
  </si>
  <si>
    <t>Simple Harmonic Motion</t>
  </si>
  <si>
    <t>392-AG</t>
  </si>
  <si>
    <t>SACNAS - Society for the Advancement of Chicanos/Hispanic and Native Americans in Science</t>
  </si>
  <si>
    <t>Rugby Club - Women's</t>
  </si>
  <si>
    <t>Photography Club</t>
  </si>
  <si>
    <t>388-AG</t>
  </si>
  <si>
    <t>Locksport Club</t>
  </si>
  <si>
    <t>386-AG</t>
  </si>
  <si>
    <t>Ketones A Cappella</t>
  </si>
  <si>
    <t>385-AG</t>
  </si>
  <si>
    <t>InterVarsity Christian Fellowship</t>
  </si>
  <si>
    <t>370-AG</t>
  </si>
  <si>
    <t>International Society of Pharmaceutical Engineers</t>
  </si>
  <si>
    <t>289-AG</t>
  </si>
  <si>
    <t>Institute of Industrial and Systems Engineers</t>
  </si>
  <si>
    <t>358-AG</t>
  </si>
  <si>
    <t>Ice Hockey Club - Women's</t>
  </si>
  <si>
    <t>Ice Hockey Club - Men's</t>
  </si>
  <si>
    <t>384-AG</t>
  </si>
  <si>
    <t>Heavenly Love Chinese Christian Fellowship</t>
  </si>
  <si>
    <t>393-AG</t>
  </si>
  <si>
    <t>Greenhouse and Horticulture Club</t>
  </si>
  <si>
    <t>Golf Club</t>
  </si>
  <si>
    <t>383-AG</t>
  </si>
  <si>
    <t>Glee Club Men's</t>
  </si>
  <si>
    <t>382-AG</t>
  </si>
  <si>
    <t>Food Recovery Network</t>
  </si>
  <si>
    <t>Exploradreams</t>
  </si>
  <si>
    <t>365-AG</t>
  </si>
  <si>
    <t>Cricket Club</t>
  </si>
  <si>
    <t>378-AG</t>
  </si>
  <si>
    <t>376-AG</t>
  </si>
  <si>
    <t>Chemical Engineering Graduate Organization</t>
  </si>
  <si>
    <t>375-AG</t>
  </si>
  <si>
    <t>Audiophiles</t>
  </si>
  <si>
    <t>374-AG</t>
  </si>
  <si>
    <t>Alpha Omega</t>
  </si>
  <si>
    <t>366-AG</t>
  </si>
  <si>
    <t>Alden Voices</t>
  </si>
  <si>
    <t>373-AG</t>
  </si>
  <si>
    <t>African Student Association</t>
  </si>
  <si>
    <t>Activity</t>
  </si>
  <si>
    <t>Cheese Club</t>
  </si>
  <si>
    <t>Club Tennis</t>
  </si>
  <si>
    <t>Dance Team</t>
  </si>
  <si>
    <t>Graduate Student Government</t>
  </si>
  <si>
    <t>398-AG</t>
  </si>
  <si>
    <t>SGA 10K Event</t>
  </si>
  <si>
    <t>Soccer Club</t>
  </si>
  <si>
    <t>SocComm Special Events</t>
  </si>
  <si>
    <t>Step Team</t>
  </si>
  <si>
    <t>Student Alumni Society</t>
  </si>
  <si>
    <t>400-AG</t>
  </si>
  <si>
    <t>American Chemical Society</t>
  </si>
  <si>
    <t>404-AG</t>
  </si>
  <si>
    <t>406-AG</t>
  </si>
  <si>
    <t>Pagan Circle</t>
  </si>
  <si>
    <t>407-AG</t>
  </si>
  <si>
    <t>134-AG</t>
  </si>
  <si>
    <t>Airfare
Baggage
Breakfast - Travel
Bus
Business Meal
Car Rental
Dinner - Travel
Food For Consumption
Gas
Grocery
Ground Transportation
Group Reception
Laundry
Lodging
Lunch - Travel
Mileage
Parking
Rail
Tips
Tolls</t>
  </si>
  <si>
    <t>Supplies
Supplies - Outreach and Events</t>
  </si>
  <si>
    <t>Rent - Equipment</t>
  </si>
  <si>
    <t>1190-SC</t>
  </si>
  <si>
    <t>Rent</t>
  </si>
  <si>
    <t>Box 7: Nonemployee compensation</t>
  </si>
  <si>
    <t>Maintenance - Equipment Repair
Maintenance - HVAC</t>
  </si>
  <si>
    <t>1163-SC</t>
  </si>
  <si>
    <t>Repairs &amp; Maintenance</t>
  </si>
  <si>
    <t>Maintenance - Equipment Repair</t>
  </si>
  <si>
    <t>Licenses and Fees</t>
  </si>
  <si>
    <t>Breakfast - Non-Travel
Dinner - Non-Travel
Food - Non-Travel
Lunch - Non-Travel</t>
  </si>
  <si>
    <t>Other Expenses</t>
  </si>
  <si>
    <t>Audio Visual Equipment</t>
  </si>
  <si>
    <t>1329-SC</t>
  </si>
  <si>
    <t>IT Hardware</t>
  </si>
  <si>
    <t>1125-CC Student Clubs</t>
  </si>
  <si>
    <t>African Percussion and Dance Ensemble</t>
  </si>
  <si>
    <t>Chinese Student and Scholar Association</t>
  </si>
  <si>
    <t>Association of Women in Mathematics</t>
  </si>
  <si>
    <t>Spikeball Club</t>
  </si>
  <si>
    <t>Bowling Club</t>
  </si>
  <si>
    <t>186-AG</t>
  </si>
  <si>
    <t>Cooking Club</t>
  </si>
  <si>
    <t>188-AG</t>
  </si>
  <si>
    <t>Alpine &amp; Nordic Ski Team</t>
  </si>
  <si>
    <t>Panhellenic Council</t>
  </si>
  <si>
    <t>Zeta Psi Fraternity</t>
  </si>
  <si>
    <t>American Society of Civil Engineers</t>
  </si>
  <si>
    <t>Association for Computing Machinery</t>
  </si>
  <si>
    <t>College Democrats of WPI</t>
  </si>
  <si>
    <t>Students for Life</t>
  </si>
  <si>
    <t>411-AG</t>
  </si>
  <si>
    <t>412-AG</t>
  </si>
  <si>
    <t>Men's Club Basketball</t>
  </si>
  <si>
    <t>414-AG</t>
  </si>
  <si>
    <t>LEGO Club</t>
  </si>
  <si>
    <t>416-AG</t>
  </si>
  <si>
    <t>Fellowship of Christian Athletes</t>
  </si>
  <si>
    <t>417-AG</t>
  </si>
  <si>
    <t>Special Olympics College Club</t>
  </si>
  <si>
    <t>418-AG</t>
  </si>
  <si>
    <t>Video Game Club</t>
  </si>
  <si>
    <t>420-AG</t>
  </si>
  <si>
    <t>International Game Developers Association</t>
  </si>
  <si>
    <t>421-AG</t>
  </si>
  <si>
    <t xml:space="preserve">You must complete a student direct deposit form and return it to accountspayable@wpi.edu </t>
  </si>
  <si>
    <t>Updated 04/03/23</t>
  </si>
  <si>
    <t>P-2017250 Provisional Jobs Only - No Pay - Mickey Mikitarian - Student Organization Treasurer - 102-AG Armenian Student Association</t>
  </si>
  <si>
    <t>P-2021918 Provisional Jobs Only - No Pay - Benjamin Tate - Student Organization Treasurer - 103-AG Actuarial Math Club</t>
  </si>
  <si>
    <t>P-2020113 Provisional Jobs Only - No Pay - Bhargavi Ramesh - Student Organization Treasurer - 105-AG American Academy of Environmental Engineers and Scientists</t>
  </si>
  <si>
    <t>P-2017617 Provisional Jobs Only - No Pay - Srivatsan Mukunthraj - Student Organization Treasurer - 106-AG African Percussion and Dance Ensemble</t>
  </si>
  <si>
    <t>P-2022967 Provisional Jobs Only - No Pay - Marino Bertone - Student Organization Treasurer - 108-AG Alpha Epsilon Delta</t>
  </si>
  <si>
    <t>P-2020085 Provisional Jobs Only - No Pay - Chase Ouellette (+) - Student Organization Treasurer - 110-AG American Society for Biochemisty and Molecular Biology</t>
  </si>
  <si>
    <t>P-2022779 Provisional Jobs Only - No Pay - Alexis Vilmenay - Student Organization Treasurer - 111-AG Architectural Engineering Institute</t>
  </si>
  <si>
    <t>P-2021572 Provisional Jobs Only - No Pay - Maxwell Jacobson - Student Organization Treasurer - 112-AG Sigma Gamma Tau</t>
  </si>
  <si>
    <t>P-2020115 Provisional Jobs Only - No Pay - Alejandra Tello (+) - Student Organization Treasurer - 113-AG Enactus</t>
  </si>
  <si>
    <t>P-2023202 Provisional Jobs Only - No Pay - Nathan Holmes - Student Organization Treasurer - 115-AG Motorsports Club</t>
  </si>
  <si>
    <t>P-2018741 Provisional Jobs Only - No Pay - Samuel Kierstead - Student Organization Treasurer - 116-AG Society of Automotive Engineers</t>
  </si>
  <si>
    <t>P-2015927 Provisional Jobs Only - No Pay - Christian Piper (+) - Student Organization Treasurer - 117-AG Cue Sports Club</t>
  </si>
  <si>
    <t>P-2022773 Provisional Jobs Only - No Pay - Kruti Shah - Student Organization Treasurer - 118-AG The Alliance</t>
  </si>
  <si>
    <t>P-2015287 Provisional Jobs Only - No Pay - Sarah Oliveira - Student Organization Treasurer - 119-AG Biotechnology Club</t>
  </si>
  <si>
    <t>P-2022772 Provisional Jobs Only - No Pay - Todeyon Somasse - Student Organization Treasurer - 120-AG Black Student Union</t>
  </si>
  <si>
    <t>P-2022830 Provisional Jobs Only - No Pay - Matthew Laudares - Student Organization Treasurer - 121-AG Brazilian Student Association</t>
  </si>
  <si>
    <t>P-2020449 Provisional Jobs Only - No Pay - Evan Kaba - Student Organization Treasurer - 123-AG Cheese Club</t>
  </si>
  <si>
    <t>P-2022960 Provisional Jobs Only - No Pay - Steven Tran - Student Organization Treasurer - 124-AG Chess Club</t>
  </si>
  <si>
    <t>P-2022838 Provisional Jobs Only - No Pay - Rosine Yin - Student Organization Treasurer - 126-AG Chinese Student and Scholar Association</t>
  </si>
  <si>
    <t>P-2021628 Provisional Jobs Only - No Pay - Gabriel Shiu - Student Organization Treasurer - 127-AG Christian Bible Fellowship</t>
  </si>
  <si>
    <t>P-2020576 Provisional Jobs Only - No Pay - Liam Jennings - Student Organization Treasurer - 128-AG Cyber Security Club</t>
  </si>
  <si>
    <t>P-2021571 Provisional Jobs Only - No Pay - Tatiana Dragun - Student Organization Treasurer - 130-AG Ballroom Dance Club</t>
  </si>
  <si>
    <t>P-2021679 Provisional Jobs Only - No Pay - Rachel Donati - Student Organization Treasurer - 131-AG Women in Electrical and Computer Engineering</t>
  </si>
  <si>
    <t>P-2021436 Provisional Jobs Only - No Pay - Maya Hardy - Student Organization Treasurer - 132-AG Dance Team</t>
  </si>
  <si>
    <t>P-2021122 Provisional Jobs Only - No Pay - Theodore Barnes-Cole - Student Organization Treasurer - 133-AG Art and Design Club</t>
  </si>
  <si>
    <t>P-2002957 Operations Manager - Sandy Liberatore - Student Organization Financial Analyst - 134-AG Association of Women in Mathematics
P-2022970 Provisional Jobs Only - No Pay - Molly Folino - Student Organization Treasurer - 134-AG Association of Women in Mathematics</t>
  </si>
  <si>
    <t>P-2012867 Provisional Jobs Only - No Pay - Lucas Anthony - Student Organization Treasurer - 135-AG German Club</t>
  </si>
  <si>
    <t>P-2022340 Research Assistant - Christopher Chow - Student Organization Treasurer - 137-AG Photography Club</t>
  </si>
  <si>
    <t>P-2021257 Provisional Jobs Only - No Pay - Spencer Romain - Student Organization Treasurer - 141-AG Habitat for Humanity</t>
  </si>
  <si>
    <t>P-2020865 Provisional Jobs Only - No Pay - Evangelos Loukedes - Student Organization Treasurer - 142-AG Hellenic Student Association</t>
  </si>
  <si>
    <t>P-2016332 Provisional Jobs Only - No Pay - Ryan Bendremer - Student Organization Treasurer - 143-AG Hillel</t>
  </si>
  <si>
    <t>P-2002957 Operations Manager - Sandy Liberatore - Student Organization Financial Analyst - 146-AG South Asian Student Association
P-2021190 Provisional Jobs Only - No Pay - Hemanth Vadlamani - Student Organization Treasurer - 146-AG South Asian Student Association</t>
  </si>
  <si>
    <t>P-2016264 Teaching Assistant - Amir Jamali - Student Organization Treasurer - 147-AG Iranian Student Association</t>
  </si>
  <si>
    <t>P-2021918 Provisional Jobs Only - No Pay - Benjamin Tate - Student Organization Treasurer - 148-AG Investing Association</t>
  </si>
  <si>
    <t>P-2022780 Provisional Jobs Only - No Pay - Eleanor Foley - Student Organization Treasurer - 150-AG Korean Student Association</t>
  </si>
  <si>
    <t>Material Advantage WPI Chapter</t>
  </si>
  <si>
    <t>151-AG</t>
  </si>
  <si>
    <t>P-2013724 Teaching Assistant - Gabriela Rovi Ortega - Student Organization Treasurer - 151-AG Material Advantage WPI Chapter</t>
  </si>
  <si>
    <t>P-2022977 Provisional Jobs Only - No Pay - Andrew Salls - Student Organization Treasurer - 153-AG Mathematics Club</t>
  </si>
  <si>
    <t>P-2021267 Provisional Jobs Only - No Pay - Sarah Chon - Student Organization Treasurer - 155-AG Mu Sigma Delta (Pre-Health)</t>
  </si>
  <si>
    <t>Pentecost Students &amp; Associates</t>
  </si>
  <si>
    <t>156-AG</t>
  </si>
  <si>
    <t>P-2002957 Operations Manager - Sandy Liberatore - Student Organization Financial Analyst - 156-AG Pentecost Students &amp; Associates
P-2018735 Graduate Assistant - Remilekun Durodola (+) - Student Organization Treasurer - 156-AG Pentecost Students &amp; Associates</t>
  </si>
  <si>
    <t>P-2015652 Provisional Jobs Only - No Pay - Talha Qamar - Student Organization Treasurer - 157-AG Muslim Student Association</t>
  </si>
  <si>
    <t>Catholic Newman Club</t>
  </si>
  <si>
    <t>P-2016576 Provisional Jobs Only - No Pay - Ken Sebastian - Student Organization Treasurer - 159-AG Catholic Newman Club</t>
  </si>
  <si>
    <t>P-2022410 Lab Assistant - Lucy Sullivan - Student Organization Treasurer - 160-AG Pep Band</t>
  </si>
  <si>
    <t>P-2021493 Provisional Jobs Only - No Pay - Abigail Mansour - Student Organization Treasurer - 164-AG Robotics Club</t>
  </si>
  <si>
    <t>P-2016182 Provisional Jobs Only - No Pay - Paige Grissom - Student Organization Treasurer - 166-AG Rotaract Club</t>
  </si>
  <si>
    <t>P-2002957 Operations Manager - Sandy Liberatore - Student Organization Financial Analyst - 167-AG Rubik's Cube Club
P-2021250 Provisional Jobs Only - No Pay - Daniel Cappuccino - Student Organization Treasurer - 167-AG Rubik's Cube Club</t>
  </si>
  <si>
    <t>P-2020924 Provisional Jobs Only - No Pay - Ian Wood - Student Organization Treasurer - 169-AG Science Fiction Society</t>
  </si>
  <si>
    <t>Sexual Assault Prevention</t>
  </si>
  <si>
    <t>P-2021391 Provisional Jobs Only - No Pay - Natalie Sysko - Student Organization Treasurer - 171-AG Sexual Assault Prevention</t>
  </si>
  <si>
    <t>P-2020064 Provisional Jobs Only - No Pay - William Kiley - Student Organization Treasurer - 172-AG Spikeball Club</t>
  </si>
  <si>
    <t>P-2022831 Provisional Jobs Only - No Pay - Connor Tam - Student Organization Treasurer - 173-AG Society of Asian Scientists and Engineers</t>
  </si>
  <si>
    <t>P-2020417 Provisional Jobs Only - No Pay - Karl Ramus - Student Organization Treasurer - 174-AG Sound Logic</t>
  </si>
  <si>
    <t>P-2021268 Provisional Jobs Only - No Pay - Eric Stegehuis - Student Organization Treasurer - 175-AG Society for Medieval Arts and Sciences</t>
  </si>
  <si>
    <t>P-2020467 Provisional Jobs Only - No Pay - John Morgan - Student Organization Treasurer - 176-AG Student Comedy Productions</t>
  </si>
  <si>
    <t>P-2016742 Provisional Jobs Only - No Pay - Kaelie Newell - Student Organization Treasurer - 177-AG Promotion of Animal Welfare Society</t>
  </si>
  <si>
    <t>P-2021555 Provisional Jobs Only - No Pay - Kaden Ly - Student Organization Treasurer - 180-AG Vietnamese Student Association</t>
  </si>
  <si>
    <t>P-2022983 Provisional Jobs Only - No Pay - Lauryn Whiteside - Student Organization Treasurer - 183-AG Women in Robotics Engineering</t>
  </si>
  <si>
    <t>P-2022759 Provisional Jobs Only - No Pay - Smriti Shankar - Student Organization Treasurer - 184-AG Wireless Association</t>
  </si>
  <si>
    <t>P-2020960 Provisional Jobs Only - No Pay - Najum Soofi - Student Organization Treasurer - 185-AG Green Team</t>
  </si>
  <si>
    <t>P-2022771 Provisional Jobs Only - No Pay - Brady Litton - Student Organization Treasurer - 186-AG Bowling Club</t>
  </si>
  <si>
    <t>P-2023136 Provisional Jobs Only - No Pay - Anthony Berry - Student Organization Treasurer - 187-AG Student Rock Association</t>
  </si>
  <si>
    <t>P-2019800 Provisional Jobs Only - No Pay - Eric Randolph - Student Organization Treasurer - 188-AG Cooking Club</t>
  </si>
  <si>
    <t>P-2020011 Provisional Jobs Only - No Pay - Aabid Peermohammed - Student Organization Treasurer - 189-AG Alpine &amp; Nordic Ski Team</t>
  </si>
  <si>
    <t>P-2021251 Provisional Jobs Only - No Pay - Kade Geist - Student Organization Treasurer - 190-AG Badminton Club</t>
  </si>
  <si>
    <t>P-2022781 Provisional Jobs Only - No Pay - Rebecca Winston - Student Organization Treasurer - 191-AG Cheerleading</t>
  </si>
  <si>
    <t>Club Sports Administration</t>
  </si>
  <si>
    <t>192-AG</t>
  </si>
  <si>
    <t>P-1001697 Associate Director, Athletics - Ann McCarron - Student Organization Treasurer - 192-AG Club Sports Administration</t>
  </si>
  <si>
    <t>P-2021655 Provisional Jobs Only - No Pay - Grant Kortfelt - Student Organization Treasurer - 193-AG Cycling Club</t>
  </si>
  <si>
    <t>P-2022959 Provisional Jobs Only - No Pay - Owen MacNeill - Student Organization Treasurer - 194-AG Fencing Club</t>
  </si>
  <si>
    <t>P-2022958 Provisional Jobs Only - No Pay - Rian Fadden - Student Organization Treasurer - 195-AG Fitness Club</t>
  </si>
  <si>
    <t>P-2021585 Provisional Jobs Only - No Pay - Joseph Aiello - Student Organization Treasurer - 196-AG Running Club</t>
  </si>
  <si>
    <t>P-2021639 Provisional Jobs Only - No Pay - Liam MacPhail - Student Organization Treasurer - 197-AG Golf Club</t>
  </si>
  <si>
    <t>P-2021919 Provisional Jobs Only - No Pay - Joseph Rocco - Student Organization Treasurer - 199-AG Ice Hockey Club - Men's</t>
  </si>
  <si>
    <t>P-2016788 Provisional Jobs Only - No Pay - Asher Burstein (+) - Student Organization Treasurer - 201-AG Karate Club</t>
  </si>
  <si>
    <t>P-2017812 Provisional Jobs Only - No Pay - Ronan Flynn - Student Organization Treasurer - 202-AG Lacrosse - Men's</t>
  </si>
  <si>
    <t>P-2020915 Provisional Jobs Only - No Pay - Brenna Pfisterer - Student Organization Treasurer - 203-AG Lacrosse - Women's</t>
  </si>
  <si>
    <t>P-2021322 Provisional Jobs Only - No Pay - Marcus Mourato - Student Organization Treasurer - 204-AG Society of Martial Artists</t>
  </si>
  <si>
    <t>P-2022782 Provisional Jobs Only - No Pay - Skyler Wiernik - Student Organization Treasurer - 205-AG Outing Club</t>
  </si>
  <si>
    <t>P-2020980 Provisional Jobs Only - No Pay - Matthew Hayden - Student Organization Treasurer - 206-AG Rugby Club - Men's</t>
  </si>
  <si>
    <t>P-2022785 Provisional Jobs Only - No Pay - Larissa Nogueira Gomes - Student Organization Treasurer - 207-AG Rugby Club - Women's</t>
  </si>
  <si>
    <t>P-2015927 Provisional Jobs Only - No Pay - Christian Piper (+) - Student Organization Treasurer - 208-AG Scuba Dive Club</t>
  </si>
  <si>
    <t>P-2021086 Provisional Jobs Only - No Pay - Felicia Link - Student Organization Treasurer - 209-AG SGA Transport
- Student Organization Financial Analyst - 209-AG SGA Transport</t>
  </si>
  <si>
    <t>P-2015927 Provisional Jobs Only - No Pay - Christian Piper (+) - Student Organization Treasurer - 210-AG Ski &amp; Snowboard Club</t>
  </si>
  <si>
    <t>P-2021597 Provisional Jobs Only - No Pay - Jack Patten - Student Organization Treasurer - 211-AG Soccer Club</t>
  </si>
  <si>
    <t>P-2013041 Provisional Jobs Only - No Pay - Roberto Sabater (+) - Student Organization Treasurer - 212-AG Squash Club</t>
  </si>
  <si>
    <t>P-2021123 Provisional Jobs Only - No Pay - Aidan Davey - Student Organization Treasurer - 213-AG Club Tennis</t>
  </si>
  <si>
    <t>P-2015757 Provisional Jobs Only - No Pay - Eric Impink - Student Organization Treasurer - 214-AG Ultimate Frisbee Club - Men's</t>
  </si>
  <si>
    <t>P-2022786 Provisional Jobs Only - No Pay - Megan Quinn - Student Organization Treasurer - 215-AG Ultimate Frisbee Club - Women's</t>
  </si>
  <si>
    <t>P-2013845 Lifeguard - Jack DePalma - Student Organization Treasurer - 216-AG Underwater Hockey</t>
  </si>
  <si>
    <t>P-2019928 Provisional Jobs Only - No Pay - Andrew Lamprey - Student Organization Treasurer - 217-AG Volleyball Club - Men's</t>
  </si>
  <si>
    <t>P-2021146 Provisional Jobs Only - No Pay - Emma Corley-Bustin - Student Organization Treasurer - 218-AG Volleyball Club - Women's</t>
  </si>
  <si>
    <t>P-2022783 Provisional Jobs Only - No Pay - Joshua Solomon - Student Organization Treasurer - 219-AG Water Polo Club</t>
  </si>
  <si>
    <t>P-2021407 Provisional Jobs Only - No Pay - Charles Pavis - Student Organization Treasurer - 220-AG Freestyle Wrestling Club</t>
  </si>
  <si>
    <t>P-2021600 Provisional Jobs Only - No Pay - Henry Donahue - Student Organization Treasurer - 221-AG Sailing Club</t>
  </si>
  <si>
    <t>P-2016204 Provisional Jobs Only - No Pay - Aanan Goyal (+) - Student Organization Treasurer - 222-AG Table Tennis Club</t>
  </si>
  <si>
    <t>P-2022836 Provisional Jobs Only - No Pay - Noah Martins - Student Organization Treasurer - 223-AG Active Minds at WPI</t>
  </si>
  <si>
    <t>P-2017569 Provisional Jobs Only - No Pay - Alisha Peeriz - Student Organization Treasurer - 225-AG Choral Association
- Student Organization Financial Analyst - 225-AG Choral Association</t>
  </si>
  <si>
    <t>P-2021342 Provisional Jobs Only - No Pay - Simon Taylor - Student Organization Treasurer - 226-AG Lens &amp; Light Club</t>
  </si>
  <si>
    <t>P-2022775 Provisional Jobs Only - No Pay - Isabela Sugden - Student Organization Treasurer - 227-AG Masque</t>
  </si>
  <si>
    <t>P-2021916 Provisional Jobs Only - No Pay - Sabina Wilson - Student Organization Treasurer - 228-AG Tech News</t>
  </si>
  <si>
    <t>P-2017834 ARC Tutor - Jesse Drozd - Student Organization Treasurer - 230-AG Vox Musical Theatre</t>
  </si>
  <si>
    <t>P-2022972 Provisional Jobs Only - No Pay - Margaret Munroe - Student Organization Treasurer - 231-AG WWPI Campus Radio</t>
  </si>
  <si>
    <t>P-2011958 Provisional Jobs Only - No Pay - Ryan Saklad - Student Organization Treasurer - 232-AG Alpha Chi Rho</t>
  </si>
  <si>
    <t>P-2016099 Provisional Jobs Only - No Pay - Samantha Turner - Student Organization Treasurer - 233-AG Alpha Gamma Delta</t>
  </si>
  <si>
    <t>P-2022764 Front Desk Worker - Katie Strogach - Student Organization Treasurer - 234-AG Chi Omega</t>
  </si>
  <si>
    <t>Alpha Gamma Delta ZZ Alumnae</t>
  </si>
  <si>
    <t>235-AG</t>
  </si>
  <si>
    <t>P-2020070 Provisional Jobs Only - No Pay - Olivia Cava - Student Organization Treasurer - 236-AG Alpha Xi Delta</t>
  </si>
  <si>
    <t>P-2002957 Operations Manager - Sandy Liberatore - Student Organization Financial Analyst - 237-AG Alpha Phi Omega
P-2021779 ARC Tutor - Chauncey Michael - Student Organization Treasurer - 237-AG Alpha Phi Omega</t>
  </si>
  <si>
    <t>P-2022979 Provisional Jobs Only - No Pay - Kenneth Savage - Student Organization Treasurer - 238-AG Alpha Pi Mu</t>
  </si>
  <si>
    <t>P-2022981 Provisional Jobs Only - No Pay - Katherine Stratton - Student Organization Treasurer - 239-AG Alpha Psi Omega</t>
  </si>
  <si>
    <t>P-2023135 Provisional Jobs Only - No Pay - Jack Pszeniczny - Student Organization Treasurer - 240-AG Alpha Tau Omega</t>
  </si>
  <si>
    <t>All WPI Student Organizations
Non-Student Organizations</t>
  </si>
  <si>
    <t>P-2016181 Provisional Jobs Only - No Pay - Matthew Letourneau - Student Organization Treasurer - 243-AG Beta Theta Pi Fraternity</t>
  </si>
  <si>
    <t>P-2022832 Provisional Jobs Only - No Pay - Aidan Behilo - Student Organization Treasurer - 244-AG Chi Epsilon</t>
  </si>
  <si>
    <t>P-2016956 Provisional Jobs Only - No Pay - Skyler Kauffman - Student Organization Treasurer - 245-AG Omega Chi Epsilon</t>
  </si>
  <si>
    <t>P-2020955 Provisional Jobs Only - No Pay - Nikolas Wefers - Student Organization Treasurer - 247-AG Engineers Without Borders</t>
  </si>
  <si>
    <t>P-2021625 Undergraduate Tutor - Evan Smith (+) - Student Organization Treasurer - 248-AG Eta Kappa Nu</t>
  </si>
  <si>
    <t>P-2016583 Events Office Student Worker - Caleb Prouty - Student Organization Treasurer - 250-AG Interfraternity Council</t>
  </si>
  <si>
    <t>P-2015890 Home Events Worker - Jorge Saa Londoño - Student Organization Treasurer - 252-AG International Student Council</t>
  </si>
  <si>
    <t>P-2022762 Provisional Jobs Only - No Pay - Wyatt Binnard - Student Organization Treasurer - 254-AG Jazz Group</t>
  </si>
  <si>
    <t>P-2016180 Provisional Jobs Only - No Pay - Jack Hanlon - Student Organization Treasurer - 255-AG Lambda Chi Alpha</t>
  </si>
  <si>
    <t>P-2021542 Provisional Jobs Only - No Pay - Abraham Dionne - Student Organization Treasurer - 256-AG Rho Beta Epsilon</t>
  </si>
  <si>
    <t>P-2022982 Provisional Jobs Only - No Pay - Jenna Tripoli - Student Organization Treasurer - 257-AG Order of Omega</t>
  </si>
  <si>
    <t>P-2021644 Provisional Jobs Only - No Pay - Alopa Waje - Student Organization Treasurer - 258-AG Omicron Delta Kappa</t>
  </si>
  <si>
    <t>P-2021177 Provisional Jobs Only - No Pay - Natalie Essig - Student Organization Treasurer - 259-AG Panhellenic Council</t>
  </si>
  <si>
    <t>P-2021714 Provisional Jobs Only - No Pay - Nicholas DeMasi - Student Organization Treasurer - 260-AG Phi Gamma Delta</t>
  </si>
  <si>
    <t>P-2018789 Math Dept. PLA/GLA/Grader - Caleb French (+) - Student Organization Treasurer - 261-AG Phi Kappa Theta</t>
  </si>
  <si>
    <t>P-2016324 Provisional Jobs Only - No Pay - Cameron McAfee - Student Organization Treasurer - 262-AG Phi Sigma Kappa</t>
  </si>
  <si>
    <t>P-2016340 Provisional Jobs Only - No Pay - Olivia Toolin - Student Organization Treasurer - 263-AG Phi Sigma Sigma</t>
  </si>
  <si>
    <t>P-2011324 Sports Information - Timory Goggin - Student Organization Treasurer - 264-AG Pi Mu Epsilon</t>
  </si>
  <si>
    <t>P-2018031 Technology Lab Monitor - Leagsaidh Collis - Student Organization Treasurer - 265-AG Pi Tau Sigma</t>
  </si>
  <si>
    <t>P-2022965 Provisional Jobs Only - No Pay - Emily Bendremer - Student Organization Treasurer - 266-AG Psychology Society</t>
  </si>
  <si>
    <t>P-2016557 Provisional Jobs Only - No Pay - Sarah Aspinwall - Student Organization Treasurer - 267-AG Rho Lambda</t>
  </si>
  <si>
    <t>P-2021437 Provisional Jobs Only - No Pay - Robbie Shumway - Student Organization Treasurer - 268-AG Sigma Alpha Epsilon</t>
  </si>
  <si>
    <t>P-2016185 Provisional Jobs Only - No Pay - Gavin George - Student Organization Treasurer - 269-AG Sigma Phi Epsilon</t>
  </si>
  <si>
    <t>P-2016511 Crimson Key Tour Guide - Teodor Hellgren - Student Organization Treasurer - 270-AG Sigma Pi</t>
  </si>
  <si>
    <t>P-2023177 Provisional Jobs Only - No Pay - Kaitlyn Saidy - Student Organization Treasurer - 272-AG Tau Beta Pi</t>
  </si>
  <si>
    <t>P-2022957 Provisional Jobs Only - No Pay - Evan Bettencourt - Student Organization Treasurer - 273-AG Tau Kappa Epsilon</t>
  </si>
  <si>
    <t>P-2018740 Provisional Jobs Only - No Pay - Anders Pagan (+) - Student Organization Treasurer - 274-AG Theta Nu Xi Multicultural Sorority</t>
  </si>
  <si>
    <t>P-2011324 Sports Information - Timory Goggin - Student Organization Treasurer - 275-AG Upsilon Pi Epsilon</t>
  </si>
  <si>
    <t>P-2022976 Provisional Jobs Only - No Pay - Ryan Powers - Student Organization Treasurer - 276-AG Zeta Psi Fraternity</t>
  </si>
  <si>
    <t>P-2015928 Provisional Jobs Only - No Pay - Carson Graham - Student Organization Treasurer - 278-AG CollabLab</t>
  </si>
  <si>
    <t>P-2017622 Provisional Jobs Only - No Pay - Nicole Calandra (+) - Student Organization Treasurer - 279-AG American Institute of Chemical Engineers</t>
  </si>
  <si>
    <t>P-2021596 Provisional Jobs Only - No Pay - Brianna Levasseur - Student Organization Treasurer - 280-AG Alpha Eta Mu Beta</t>
  </si>
  <si>
    <t>P-2021536 Provisional Jobs Only - No Pay - Mo Lockwood - Student Organization Treasurer - 281-AG American Institute of Aeronautics &amp; Astronautics</t>
  </si>
  <si>
    <t>P-2021921 Provisional Jobs Only - No Pay - Charlie Szwartz - Student Organization Treasurer - 282-AG American Society of Civil Engineers</t>
  </si>
  <si>
    <t>P-2002957 Operations Manager - Sandy Liberatore - Student Organization Financial Analyst - 285-AG American Society of Mechanical Engineers
P-2014582 Event Worker - Jesse Dawson - Student Organization Treasurer - 285-AG American Society of Mechanical Engineers</t>
  </si>
  <si>
    <t>P-2017281 Provisional Jobs Only - No Pay - Coco Mao - Student Organization Treasurer - 286-AG Association for Computing Machinery</t>
  </si>
  <si>
    <t>P-2015757 Provisional Jobs Only - No Pay - Eric Impink - Student Organization Treasurer - 287-AG Biomedical Engineering Society</t>
  </si>
  <si>
    <t>P-2022760 Provisional Jobs Only - No Pay - George Shi - Student Organization Treasurer - 288-AG Institute of Electrical and Electronics Engineers</t>
  </si>
  <si>
    <t>P-2002957 Operations Manager - Sandy Liberatore - Student Organization Financial Analyst - 289-AG Institute of Industrial and Systems Engineers
P-2021258 Provisional Jobs Only - No Pay - Lauren Mitcheson - Student Organization Treasurer - 289-AG Institute of Industrial and Systems Engineers</t>
  </si>
  <si>
    <t>P-2022893 Provisional Jobs Only - No Pay - Aidan Nunes - Student Organization Treasurer - 290-AG National Society of Black Engineers</t>
  </si>
  <si>
    <t>P-2011712 Provisional Jobs Only - No Pay - Jordan Wecler - Student Organization Treasurer - 292-AG Skull</t>
  </si>
  <si>
    <t>P-2018086 CWB Peer Well-Being Ambassador - Samuel Forero - Student Organization Treasurer - 293-AG Society of Hispanic Professional Engineers</t>
  </si>
  <si>
    <t>P-2016790 Provisional Jobs Only - No Pay - Matthew Biando - Student Organization Treasurer - 295-AG Society of Fire Protection Engineer</t>
  </si>
  <si>
    <t>P-2023134 Provisional Jobs Only - No Pay - Dawei Liu - Student Organization Treasurer - 297-AG Society of Physics Students</t>
  </si>
  <si>
    <t>P-2022778 Provisional Jobs Only - No Pay - Vishwa Devisetti - Student Organization Treasurer - 298-AG Society of Women Engineers</t>
  </si>
  <si>
    <t>American Cancer Society On Campus</t>
  </si>
  <si>
    <t>P-2014441 Sports Information Staff - Luis Aldarondo - Student Organization Treasurer - 301-AG American Cancer Society On Campus</t>
  </si>
  <si>
    <t>Community Services</t>
  </si>
  <si>
    <t>302-AG</t>
  </si>
  <si>
    <t>P-1001357 Director, Student Activities - Christine Ziev - Student Organization Treasurer - 302-AG Community Services
P-2002957 Operations Manager - Sandy Liberatore - Student Organization Financial Analyst - 302-AG Community Services</t>
  </si>
  <si>
    <t>Greek Alumni Council</t>
  </si>
  <si>
    <t>303-AG</t>
  </si>
  <si>
    <t>P-2002957 Operations Manager - Sandy Liberatore - Student Organization Financial Analyst - 303-AG Greek Alumni Council
- Student Organization Treasurer - 303-AG Greek Alumni Council</t>
  </si>
  <si>
    <t>Greek Life Program</t>
  </si>
  <si>
    <t>304-AG</t>
  </si>
  <si>
    <t>P-2002957 Operations Manager - Sandy Liberatore - Student Organization Treasurer - 304-AG Greek Life Program</t>
  </si>
  <si>
    <t>P-2021212 Provisional Jobs Only - No Pay - Samantha Germano - Student Organization Treasurer - 305-AG Alpha Phi Sorority</t>
  </si>
  <si>
    <t>P-2021086 Provisional Jobs Only - No Pay - Felicia Link - Student Organization Treasurer - 306-AG SGA Operating
- Student Organization Financial Analyst - 306-AG SGA Operating</t>
  </si>
  <si>
    <t>- Student Organization Financial Analyst - 307-AG SGA General Disbursement
- Student Organization Treasurer - 307-AG SGA General Disbursement</t>
  </si>
  <si>
    <t>P-2021086 Provisional Jobs Only - No Pay - Felicia Link - Student Organization Treasurer - 308-AG SGA Reserve
- Student Organization Financial Analyst - 308-AG SGA Reserve</t>
  </si>
  <si>
    <t>P-2002957 Operations Manager - Sandy Liberatore - Student Organization Financial Analyst - 315-AG Projector Service
P-2021342 Provisional Jobs Only - No Pay - Simon Taylor - Student Organization Treasurer - 315-AG Projector Service</t>
  </si>
  <si>
    <t>P-2021086 Provisional Jobs Only - No Pay - Felicia Link - Student Organization Treasurer - 318-AG SGA-Sponsorship
- Student Organization Financial Analyst - 318-AG SGA-Sponsorship</t>
  </si>
  <si>
    <t>P-2022410 Lab Assistant - Lucy Sullivan - Student Organization Treasurer - 321-AG Exploradreams</t>
  </si>
  <si>
    <t>P-2022891 Provisional Jobs Only - No Pay - Joselin Barbosa - Student Organization Treasurer - 322-AG Women in Computer Science</t>
  </si>
  <si>
    <t>1123-CC Housing and Residential Experience Center</t>
  </si>
  <si>
    <t>East Hall Programming Account</t>
  </si>
  <si>
    <t>327-AG</t>
  </si>
  <si>
    <t>P-2000007 Director, Housing &amp; Residential Experience - Matthew Foster - Student Organization Financial Analyst - 327-AG East Hall Programming Account
P-2000007 Director, Housing &amp; Residential Experience - Matthew Foster - Student Organization Treasurer - 327-AG East Hall Programming Account</t>
  </si>
  <si>
    <t>WPI Genius</t>
  </si>
  <si>
    <t>342-AG</t>
  </si>
  <si>
    <t>- Student Organization Treasurer - 342-AG WPI Genius</t>
  </si>
  <si>
    <t>P-2018170 Provisional Jobs Only - No Pay - Meghan Lyle - Student Organization Treasurer - 344-AG Symphonic Association</t>
  </si>
  <si>
    <t>P-2021143 Provisional Jobs Only - No Pay - Caleb Harris - Student Organization Treasurer - 346-AG SocComm Annual Events</t>
  </si>
  <si>
    <t>P-2021143 Provisional Jobs Only - No Pay - Caleb Harris - Student Organization Treasurer - 347-AG SocComm Special Events</t>
  </si>
  <si>
    <t>P-2021143 Provisional Jobs Only - No Pay - Caleb Harris - Student Organization Treasurer - 348-AG SocComm Films</t>
  </si>
  <si>
    <t>P-2021143 Provisional Jobs Only - No Pay - Caleb Harris - Student Organization Treasurer - 349-AG SocComm Major and  Special Events</t>
  </si>
  <si>
    <t>P-2021143 Provisional Jobs Only - No Pay - Caleb Harris - Student Organization Treasurer - 350-AG SocComm MEMBERSHIP</t>
  </si>
  <si>
    <t>P-2021143 Provisional Jobs Only - No Pay - Caleb Harris - Student Organization Treasurer - 352-AG SocComm Exec</t>
  </si>
  <si>
    <t>- Student Organization Treasurer - 353-AG SGA 10K Event</t>
  </si>
  <si>
    <t>Phi Kappa Theta Alumni Fund</t>
  </si>
  <si>
    <t>354-AG</t>
  </si>
  <si>
    <t>- Student Organization Treasurer - 354-AG Phi Kappa Theta Alumni Fund</t>
  </si>
  <si>
    <t>Coffee Club</t>
  </si>
  <si>
    <t>357-AG</t>
  </si>
  <si>
    <t>P-2002957 Operations Manager - Sandy Liberatore - Student Organization Financial Analyst - 357-AG Coffee Club
P-2021299 Provisional Jobs Only - No Pay - Isabel Morello - Student Organization Treasurer - 357-AG Coffee Club</t>
  </si>
  <si>
    <t>P-2002957 Operations Manager - Sandy Liberatore - Student Organization Financial Analyst - 358-AG Ice Hockey Club - Women's
P-2016873 Provisional Jobs Only - No Pay - Melissa Kelly - Student Organization Treasurer - 358-AG Ice Hockey Club - Women's</t>
  </si>
  <si>
    <t>P-2002957 Operations Manager - Sandy Liberatore - Student Organization Financial Analyst - 362-AG Step Team
P-2016954 Provisional Jobs Only - No Pay - Theresa Acheampong - Student Organization Treasurer - 362-AG Step Team</t>
  </si>
  <si>
    <t>P-2002957 Operations Manager - Sandy Liberatore - Student Organization Financial Analyst - 365-AG Cricket Club
P-2022974 Provisional Jobs Only - No Pay - Kunal Gajanan Nandanwar - Student Organization Treasurer - 365-AG Cricket Club</t>
  </si>
  <si>
    <t>P-2002957 Operations Manager - Sandy Liberatore - Student Organization Financial Analyst - 366-AG Alden Voices
P-2021391 Provisional Jobs Only - No Pay - Natalie Sysko - Student Organization Treasurer - 366-AG Alden Voices</t>
  </si>
  <si>
    <t>P-2002957 Operations Manager - Sandy Liberatore - Student Organization Financial Analyst - 367-AG Simple Harmonic Motion
P-2017851 Provisional Jobs Only - No Pay - Elliot Reese - Student Organization Treasurer - 367-AG Simple Harmonic Motion</t>
  </si>
  <si>
    <t>P-2002957 Operations Manager - Sandy Liberatore - Student Organization Financial Analyst - 368-AG Technichords
P-2018756 CDC Peer Advisor - Alisha Peeriz (+) - Student Organization Treasurer - 368-AG Technichords</t>
  </si>
  <si>
    <t>P-2002957 Operations Manager - Sandy Liberatore - Student Organization Financial Analyst - 369-AG Theta Chi
P-2016334 Provisional Jobs Only - No Pay - Trevor Faber - Student Organization Treasurer - 369-AG Theta Chi</t>
  </si>
  <si>
    <t>P-2002957 Operations Manager - Sandy Liberatore - Student Organization Financial Analyst - 370-AG International Society of Pharmaceutical Engineers
P-2021627 Provisional Jobs Only - No Pay - Harleen Kaur - Student Organization Treasurer - 370-AG International Society of Pharmaceutical Engineers</t>
  </si>
  <si>
    <t>P-2002957 Operations Manager - Sandy Liberatore - Student Organization Financial Analyst - 373-AG African Student Association
P-2022774 Provisional Jobs Only - No Pay - Aziel Habtemichael - Student Organization Treasurer - 373-AG African Student Association</t>
  </si>
  <si>
    <t>P-2002957 Operations Manager - Sandy Liberatore - Student Organization Financial Analyst - 374-AG Alpha Omega
P-2015850 Provisional Jobs Only - No Pay - Mark Overdevest - Student Organization Treasurer - 374-AG Alpha Omega</t>
  </si>
  <si>
    <t>P-2002957 Operations Manager - Sandy Liberatore - Student Organization Financial Analyst - 375-AG Audiophiles
P-2017622 Provisional Jobs Only - No Pay - Nicole Calandra (+) - Student Organization Treasurer - 375-AG Audiophiles</t>
  </si>
  <si>
    <t>P-2002957 Operations Manager - Sandy Liberatore - Student Organization Financial Analyst - 376-AG Chemical Engineering Graduate Organization
P-2022273 Provisional Jobs Only - No Pay - Muntasir Shahabuddin - Student Organization Treasurer - 376-AG Chemical Engineering Graduate Organization</t>
  </si>
  <si>
    <t>P-2002957 Operations Manager - Sandy Liberatore - Student Organization Financial Analyst - 378-AG College Democrats of WPI
P-2012319 ARC Tutor - Jackie Edwards - Student Organization Treasurer - 378-AG College Democrats of WPI</t>
  </si>
  <si>
    <t>P-2002957 Operations Manager - Sandy Liberatore - Student Organization Financial Analyst - 382-AG Food Recovery Network
P-2022849 Provisional Jobs Only - No Pay - Stephen Wojcik - Student Organization Treasurer - 382-AG Food Recovery Network</t>
  </si>
  <si>
    <t>P-2002957 Operations Manager - Sandy Liberatore - Student Organization Financial Analyst - 383-AG Glee Club Men's
P-2016744 Provisional Jobs Only - No Pay - Ajay Bhagavatula - Student Organization Treasurer - 383-AG Glee Club Men's</t>
  </si>
  <si>
    <t>P-2002957 Operations Manager - Sandy Liberatore - Student Organization Financial Analyst - 384-AG Heavenly Love Chinese Christian Fellowship
P-2016335 Provisional Jobs Only - No Pay - Mingwei Zhao - Student Organization Treasurer - 384-AG Heavenly Love Chinese Christian Fellowship</t>
  </si>
  <si>
    <t>P-2021636 Provisional Jobs Only - No Pay - Ethan Glasby - Student Organization Treasurer - 385-AG InterVarsity Christian Fellowship
- Student Organization Financial Analyst - 385-AG InterVarsity Christian Fellowship</t>
  </si>
  <si>
    <t>P-2002957 Operations Manager - Sandy Liberatore - Student Organization Financial Analyst - 386-AG Ketones A Cappella
P-2021715 Provisional Jobs Only - No Pay - Hannah Edlund - Student Organization Treasurer - 386-AG Ketones A Cappella</t>
  </si>
  <si>
    <t>P-2002957 Operations Manager - Sandy Liberatore - Student Organization Financial Analyst - 388-AG Locksport Club
P-2022833 Provisional Jobs Only - No Pay - Tina Cheng - Student Organization Treasurer - 388-AG Locksport Club</t>
  </si>
  <si>
    <t>P-2002957 Operations Manager - Sandy Liberatore - Student Organization Financial Analyst - 392-AG SACNAS - Society for the Advancement of Chicanos/Hispanic and Native Americans in Science
P-2022968 Provisional Jobs Only - No Pay - Alex Chiluisa - Student Organization Treasurer - 392-AG SACNAS - Society for the Advancement of Chicanos/Hispanic and Native Americans in Science</t>
  </si>
  <si>
    <t>P-2002957 Operations Manager - Sandy Liberatore - Student Organization Financial Analyst - 393-AG Greenhouse and Horticulture Club
P-2015760 DIGS Office Assistant - Sawyer Danne - Student Organization Treasurer - 393-AG Greenhouse and Horticulture Club</t>
  </si>
  <si>
    <t>P-2002957 Operations Manager - Sandy Liberatore - Student Organization Financial Analyst - 395-AG Students Mentoring Active Responsibility Together (SMART)
P-2021716 Provisional Jobs Only - No Pay - Samantha Loholdt - Student Organization Treasurer - 395-AG Students Mentoring Active Responsibility Together (SMART)</t>
  </si>
  <si>
    <t>P-2002957 Operations Manager - Sandy Liberatore - Student Organization Financial Analyst - 398-AG Graduate Student Government
P-2023142 Provisional Jobs Only - No Pay - Bijal Patel - Student Organization Treasurer - 398-AG Graduate Student Government</t>
  </si>
  <si>
    <t>P-1002285 Senior Associate Director of Development - Michael Maio - Student Organization Financial Analyst - 400-AG Student Alumni Society
P-2022769 Provisional Jobs Only - No Pay - Makenna Stone - Student Organization Treasurer - 400-AG Student Alumni Society</t>
  </si>
  <si>
    <t>P-2002957 Operations Manager - Sandy Liberatore - Student Organization Financial Analyst - 404-AG American Chemical Society
P-2016742 Provisional Jobs Only - No Pay - Kaelie Newell - Student Organization Treasurer - 404-AG American Chemical Society</t>
  </si>
  <si>
    <t>The Period Agenda</t>
  </si>
  <si>
    <t>P-2002957 Operations Manager - Sandy Liberatore - Student Organization Financial Analyst - 406-AG The Period Agenda
P-2022853 Provisional Jobs Only - No Pay - Nicole Duong - Student Organization Treasurer - 406-AG The Period Agenda</t>
  </si>
  <si>
    <t>P-2002957 Operations Manager - Sandy Liberatore - Student Organization Financial Analyst - 407-AG Pagan Circle
P-2015480 Provisional Jobs Only - No Pay - Allison Lee - Student Organization Treasurer - 407-AG Pagan Circle</t>
  </si>
  <si>
    <t>P-2002957 Operations Manager - Sandy Liberatore - Student Organization Financial Analyst - 411-AG Students for Life
P-2016556 Provisional Jobs Only - No Pay - Serena Gerome - Student Organization Treasurer - 411-AG Students for Life</t>
  </si>
  <si>
    <t>Women of Aeronautics &amp; Astronautics</t>
  </si>
  <si>
    <t>P-2022814 Office Assistant - Rachel May - Student Organization Treasurer - 412-AG Women of Aeronautics &amp; Astronautics
- Student Organization Financial Analyst - 412-AG Women of Aeronautics &amp; Astronautics</t>
  </si>
  <si>
    <t>P-1001697 Associate Director, Athletics - Ann McCarron - Student Organization Financial Analyst - 414-AG Men's Club Basketball
P-2021192 Provisional Jobs Only - No Pay - Silas Khan - Student Organization Treasurer - 414-AG Men's Club Basketball</t>
  </si>
  <si>
    <t>P-2022964 Provisional Jobs Only - No Pay - Joseph Baliestiero - Student Organization Treasurer - 416-AG LEGO Club</t>
  </si>
  <si>
    <t>P-2021714 Provisional Jobs Only - No Pay - Nicholas DeMasi - Student Organization Treasurer - 417-AG Fellowship of Christian Athletes</t>
  </si>
  <si>
    <t>P-2002957 Operations Manager - Sandy Liberatore - Student Organization Financial Analyst - 418-AG Special Olympics College Club
P-2022987 Provisional Jobs Only - No Pay - Dawn Frederick - Student Organization Treasurer - 418-AG Special Olympics College Club</t>
  </si>
  <si>
    <t>P-2021228 Provisional Jobs Only - No Pay - Sebastian Lanz - Student Organization Treasurer - 420-AG Video Game Club</t>
  </si>
  <si>
    <t>P-2002957 Operations Manager - Sandy Liberatore - Student Organization Financial Analyst - 421-AG International Game Developers Association
P-2021134 Provisional Jobs Only - No Pay - Gabriel Taylor - Student Organization Treasurer - 421-AG International Game Developers Association</t>
  </si>
  <si>
    <t>American Statistical Association</t>
  </si>
  <si>
    <t>428-AG</t>
  </si>
  <si>
    <t>P-2022624 Hourly Research Assistant - Lingli Yang - Student Organization Treasurer - 428-AG American Statistical Association</t>
  </si>
  <si>
    <t>Campus Recreation Advisory Council</t>
  </si>
  <si>
    <t>429-AG</t>
  </si>
  <si>
    <t>P-2022855 Provisional Jobs Only - No Pay - Peyton Moriarty - Student Organization Treasurer - 429-AG Campus Recreation Advisory Council</t>
  </si>
  <si>
    <t>First Generation Student Association</t>
  </si>
  <si>
    <t>430-AG</t>
  </si>
  <si>
    <t>P-2022852 Provisional Jobs Only - No Pay - Shawn Patel - Student Organization Treasurer - 430-AG First Generation Student Association</t>
  </si>
  <si>
    <t>Women in Cybersecurity</t>
  </si>
  <si>
    <t>431-AG</t>
  </si>
  <si>
    <t>P-2022761 Provisional Jobs Only - No Pay - Sapphire Hu - Student Organization Treasurer - 431-AG Women in Cybersecurity</t>
  </si>
  <si>
    <t>Women's Club Basketball</t>
  </si>
  <si>
    <t>432-AG</t>
  </si>
  <si>
    <t>P-1001697 Associate Director, Athletics - Ann McCarron - Student Organization Financial Analyst - 432-AG Women's Club Basketball
P-2016792 Provisional Jobs Only - No Pay - Livia Hernon - Student Organization Treasurer - 432-AG Women's Club Basketball</t>
  </si>
  <si>
    <t>Zeta Phi Beta Sorority, Inc.</t>
  </si>
  <si>
    <t>437-AG</t>
  </si>
  <si>
    <t>P-2002957 Operations Manager - Sandy Liberatore - Student Organization Financial Analyst - 437-AG Zeta Phi Beta Sorority, Inc.
P-2015508 Provisional Jobs Only - No Pay - Jada Smith - Student Organization Treasurer - 437-AG Zeta Phi Beta Sorority, Inc.</t>
  </si>
  <si>
    <t>Data Science Club</t>
  </si>
  <si>
    <t>438-AG</t>
  </si>
  <si>
    <t>P-2017839 Control Desk - Esther Mao - Student Organization Treasurer - 438-AG Data Science Club</t>
  </si>
  <si>
    <t>Bioinformatics and Computational Biology Club</t>
  </si>
  <si>
    <t>440-AG</t>
  </si>
  <si>
    <t>P-2002957 Operations Manager - Sandy Liberatore - Student Organization Financial Analyst - 440-AG Bioinformatics and Computational Biology Club
P-2022850 Provisional Jobs Only - No Pay - Aksel Jensen - Student Organization Treasurer - 440-AG Bioinformatics and Computational Biology Club</t>
  </si>
  <si>
    <t>Equestrian Team</t>
  </si>
  <si>
    <t>441-AG</t>
  </si>
  <si>
    <t>P-2002957 Operations Manager - Sandy Liberatore - Student Organization Financial Analyst - 441-AG Equestrian Team
P-2022835 Provisional Jobs Only - No Pay - Kalandra Andersen - Student Organization Treasurer - 441-AG Equestrian Team</t>
  </si>
  <si>
    <t>Galactic Senate: A Star Wars Club</t>
  </si>
  <si>
    <t>442-AG</t>
  </si>
  <si>
    <t>P-2002957 Operations Manager - Sandy Liberatore - Student Organization Financial Analyst - 442-AG Galactic Senate: A Star Wars Club
P-2016331 Provisional Jobs Only - No Pay - Patrick Durgin - Student Organization Treasurer - 442-AG Galactic Senate: A Star Wars Club</t>
  </si>
  <si>
    <t>Women in Mechanical and Materials Engineering</t>
  </si>
  <si>
    <t>443-AG</t>
  </si>
  <si>
    <t>P-2002957 Operations Manager - Sandy Liberatore - Student Organization Financial Analyst - 443-AG Women in Mechanical and Materials Engineering
P-2016051 Provisional Jobs Only - No Pay - Samantha Booher - Student Organization Treasurer - 443-AG Women in Mechanical and Materials Engineering</t>
  </si>
  <si>
    <t>Association of Change Management Professionals</t>
  </si>
  <si>
    <t>444-AG</t>
  </si>
  <si>
    <t>P-2002957 Operations Manager - Sandy Liberatore - Student Organization Financial Analyst - 444-AG Association of Change Management Professionals
- Student Organization Treasurer - 444-AG Association of Change Management Professionals</t>
  </si>
  <si>
    <t>Class of 2025</t>
  </si>
  <si>
    <t>445-AG</t>
  </si>
  <si>
    <t>P-2002957 Operations Manager - Sandy Liberatore - Student Organization Financial Analyst - 445-AG Class of 2025
P-2002957 Operations Manager - Sandy Liberatore - Student Organization Treasurer - 445-AG Class of 2025</t>
  </si>
  <si>
    <t>Computer and Technology Club</t>
  </si>
  <si>
    <t>446-AG</t>
  </si>
  <si>
    <t>P-2002957 Operations Manager - Sandy Liberatore - Student Organization Financial Analyst - 446-AG Computer and Technology Club
P-2020576 Provisional Jobs Only - No Pay - Liam Jennings - Student Organization Treasurer - 446-AG Computer and Technology Club</t>
  </si>
  <si>
    <t>Competitive Climbing Team</t>
  </si>
  <si>
    <t>447-AG</t>
  </si>
  <si>
    <t>P-2021138 Provisional Jobs Only - No Pay - Bryce McKinley - Student Organization Treasurer - 447-AG Competitive Climbing Team</t>
  </si>
  <si>
    <t>Esports Club</t>
  </si>
  <si>
    <t>449-AG</t>
  </si>
  <si>
    <t>P-2016091 Provisional Jobs Only - No Pay - Vijay Mistry (+) - Student Organization Treasurer - 449-AG Esports Club
- Student Organization Financial Analyst - 449-AG Esports Club</t>
  </si>
  <si>
    <t>Italian Students Association</t>
  </si>
  <si>
    <t>450-AG</t>
  </si>
  <si>
    <t>P-2002957 Operations Manager - Sandy Liberatore - Student Organization Financial Analyst - 450-AG Italian Students Association
P-2023053 Provisional Jobs Only - No Pay - Hannah Parisella - Student Organization Treasurer - 450-AG Italian Students Association</t>
  </si>
  <si>
    <t>A Moment of Magic Foundation Club</t>
  </si>
  <si>
    <t>451-AG</t>
  </si>
  <si>
    <t>P-2013552 ARC Tutor - Trajan Espelien - Student Organization Treasurer - 451-AG A Moment of Magic Foundation Club</t>
  </si>
  <si>
    <t>DoughClub</t>
  </si>
  <si>
    <t>452-AG</t>
  </si>
  <si>
    <t>P-2002957 Operations Manager - Sandy Liberatore - Student Organization Financial Analyst - 452-AG DoughClub
P-2015287 Provisional Jobs Only - No Pay - Sarah Oliveira - Student Organization Treasurer - 452-AG DoughClub</t>
  </si>
  <si>
    <t>Rangeela: Bollywood and Bhangra Fusion Dance Team</t>
  </si>
  <si>
    <t>453-AG</t>
  </si>
  <si>
    <t>P-2002957 Operations Manager - Sandy Liberatore - Student Organization Financial Analyst - 453-AG Rangeela: Bollywood and Bhangra Fusion Dance Team
P-2022585 Provisional Jobs Only - No Pay - Shravani Dandge - Student Organization Treasurer - 453-AG Rangeela: Bollywood and Bhangra Fusion Dance Team</t>
  </si>
  <si>
    <t>Tea Club</t>
  </si>
  <si>
    <t>454-AG</t>
  </si>
  <si>
    <t>P-2002957 Operations Manager - Sandy Liberatore - Student Organization Financial Analyst - 454-AG Tea Club
P-2022761 Provisional Jobs Only - No Pay - Sapphire Hu - Student Organization Treasurer - 454-AG Tea Club</t>
  </si>
  <si>
    <t>Pickleball Club</t>
  </si>
  <si>
    <t>455-AG</t>
  </si>
  <si>
    <t>P-2002957 Operations Manager - Sandy Liberatore - Student Organization Financial Analyst - 455-AG Pickleball Club
P-2016490 Crimson Key Tour Guide - Winthrop Golembewski - Student Organization Treasurer - 455-AG Pickleball Club</t>
  </si>
  <si>
    <t>Bionics Club</t>
  </si>
  <si>
    <t>456-AG</t>
  </si>
  <si>
    <t>P-2021473 Provisional Jobs Only - No Pay - Flor Cabrera Sosa - Student Organization Treasurer - 456-AG Bionics Club</t>
  </si>
  <si>
    <t>Hawai'i Culture Association</t>
  </si>
  <si>
    <t>458-AG</t>
  </si>
  <si>
    <t>P-2014268 Provisional Jobs Only - No Pay - Carter Nakagawa - Student Organization Treasurer - 458-AG Hawai'i Culture Association</t>
  </si>
  <si>
    <t>The Adventurers' Guild</t>
  </si>
  <si>
    <t>459-AG</t>
  </si>
  <si>
    <t>P-2023291 Provisional Jobs Only - No Pay - Karinne Aiello - Student Organization Treasurer - 459-AG The Adventurers' Guild</t>
  </si>
  <si>
    <t>Creative Writing Club</t>
  </si>
  <si>
    <t>460-AG</t>
  </si>
  <si>
    <t>P-2002957 Operations Manager - Sandy Liberatore - Student Organization Financial Analyst - 460-AG Creative Writing Club
P-2022848 Provisional Jobs Only - No Pay - Zephyr Conley - Student Organization Treasurer - 460-AG Creative Writing Club</t>
  </si>
  <si>
    <t>Class of 2026</t>
  </si>
  <si>
    <t>461-AG</t>
  </si>
  <si>
    <t>P-2002957 Operations Manager - Sandy Liberatore - Student Organization Financial Analyst - 461-AG Class of 2026</t>
  </si>
  <si>
    <t>Women and Gender Minorities in Physics</t>
  </si>
  <si>
    <t>462-AG</t>
  </si>
  <si>
    <t>P-2022410 Lab Assistant - Lucy Sullivan - Student Organization Treasurer - 462-AG Women and Gender Minorities in Physics</t>
  </si>
  <si>
    <t>Spanish Fluency Association</t>
  </si>
  <si>
    <t>463-AG</t>
  </si>
  <si>
    <t>P-2002957 Operations Manager - Sandy Liberatore - Student Organization Financial Analyst - 463-AG Spanish Fluency Association
P-2022856 Provisional Jobs Only - No Pay - Hannah Peloquin - Student Organization Treasurer - 463-AG Spanish Fluency Association</t>
  </si>
  <si>
    <t>Albanian Student Association</t>
  </si>
  <si>
    <t>464-AG</t>
  </si>
  <si>
    <t>P-2002957 Operations Manager - Sandy Liberatore - Student Organization Financial Analyst - 464-AG Albanian Student Association
P-2021365 LST Undergrad Hourly Researcher- Heffernan - Peter Capi (+) - Student Organization Treasurer - 464-AG Albanian Student Association</t>
  </si>
  <si>
    <t>Wind Band Association</t>
  </si>
  <si>
    <t>465-AG</t>
  </si>
  <si>
    <t>- Student Organization Treasurer - 465-AG Wind Band Association</t>
  </si>
  <si>
    <t>Philharmonic Association</t>
  </si>
  <si>
    <t>466-AG</t>
  </si>
  <si>
    <t>P-2020311 Provisional Jobs Only - No Pay - Dylan Vo - Student Organization Treasurer - 466-AG Philharmonic Association</t>
  </si>
  <si>
    <t>College Conservatives</t>
  </si>
  <si>
    <t>467-AG</t>
  </si>
  <si>
    <t>P-2002957 Operations Manager - Sandy Liberatore - Student Organization Financial Analyst - 467-AG College Conservatives
P-2022969 Provisional Jobs Only - No Pay - Ayden Duncan - Student Organization Treasurer - 467-AG College Conservatives</t>
  </si>
  <si>
    <t>Powerlifting Club</t>
  </si>
  <si>
    <t>468-AG</t>
  </si>
  <si>
    <t>P-2002957 Operations Manager - Sandy Liberatore - Student Organization Financial Analyst - 468-AG Powerlifting Club
P-2021144 Provisional Jobs Only - No Pay - Sky Wu - Student Organization Treasurer - 468-AG Powerlifting Club</t>
  </si>
  <si>
    <t>Women's Club Soccer</t>
  </si>
  <si>
    <t>469-AG</t>
  </si>
  <si>
    <t>P-2002957 Operations Manager - Sandy Liberatore - Student Organization Financial Analyst - 469-AG Women's Club Soccer
P-2022854 Provisional Jobs Only - No Pay - Alyssa Agugliaro - Student Organization Treasurer - 469-AG Women's Club Soccer</t>
  </si>
  <si>
    <t>Disc Golf Club</t>
  </si>
  <si>
    <t>470-AG</t>
  </si>
  <si>
    <t>P-2002957 Operations Manager - Sandy Liberatore - Student Organization Financial Analyst - 470-AG Disc Golf Club
P-2023054 Provisional Jobs Only - No Pay - Blake Burkey - Student Organization Treasurer - 470-AG Disc Golf Club</t>
  </si>
  <si>
    <t>Hindu YUVA</t>
  </si>
  <si>
    <t>471-AG</t>
  </si>
  <si>
    <t>P-2002957 Operations Manager - Sandy Liberatore - Student Organization Financial Analyst - 471-AG Hindu YUVA
P-2012393 Service Desk Specialist II - Shiivek Agarwal - Student Organization Treasurer - 471-AG Hindu YUVA</t>
  </si>
  <si>
    <t>Origins</t>
  </si>
  <si>
    <t>472-AG</t>
  </si>
  <si>
    <t>P-2002957 Operations Manager - Sandy Liberatore - Student Organization Financial Analyst - 472-AG Origins
P-2022890 Provisional Jobs Only - No Pay - Om Vinayak Gaikwad - Student Organization Treasurer - 472-AG Origins</t>
  </si>
  <si>
    <t>Inspiring and Developing Educators Association</t>
  </si>
  <si>
    <t>473-AG</t>
  </si>
  <si>
    <t>P-2002957 Operations Manager - Sandy Liberatore - Student Organization Financial Analyst - 473-AG Inspiring and Developing Educators Association
P-2016555 Provisional Jobs Only - No Pay - Jacob Kinkead - Student Organization Treasurer - 473-AG Inspiring and Developing Educators Association</t>
  </si>
  <si>
    <t>Filipino Student Association</t>
  </si>
  <si>
    <t>474-AG</t>
  </si>
  <si>
    <t>P-2002957 Operations Manager - Sandy Liberatore - Student Organization Financial Analyst - 474-AG Filipino Student Association
P-2016794 Provisional Jobs Only - No Pay - Christopher Ramirez - Student Organization Treasurer - 474-AG Filipino Student Association</t>
  </si>
  <si>
    <t>Big Brothers Big Sister Club</t>
  </si>
  <si>
    <t>475-AG</t>
  </si>
  <si>
    <t>P-2002957 Operations Manager - Sandy Liberatore - Student Organization Financial Analyst - 475-AG Big Brothers Big Sister Club
P-2016973 Provisional Jobs Only - No Pay - Colby Jones - Student Organization Treasurer - 475-AG Big Brothers Big Sister Club</t>
  </si>
  <si>
    <t>High Power Rocketry Club</t>
  </si>
  <si>
    <t>476-AG</t>
  </si>
  <si>
    <t>P-2002957 Operations Manager - Sandy Liberatore - Student Organization Financial Analyst - 476-AG High Power Rocketry Club
P-2023405 Provisional Jobs Only - No Pay - Annika Trainer - Student Organization Treasurer - 476-AG High Power Rocketry Club</t>
  </si>
  <si>
    <t>Class of 2027</t>
  </si>
  <si>
    <t>480-AG</t>
  </si>
  <si>
    <t>P-2002957 Operations Manager - Sandy Liberatore - Student Organization Financial Analyst - 480-AG Class of 2027</t>
  </si>
  <si>
    <t>Mental Health Committee</t>
  </si>
  <si>
    <t>484-AG</t>
  </si>
  <si>
    <t>P-2002957 Operations Manager - Sandy Liberatore - Student Organization Financial Analyst - 484-AG Mental Health Committee
P-2016583 Events Office Student Worker - Caleb Prouty - Student Organization Treasurer - 484-AG Mental Health Committee</t>
  </si>
  <si>
    <t>Crochet Club</t>
  </si>
  <si>
    <t>485-AG</t>
  </si>
  <si>
    <t>P-2002957 Operations Manager - Sandy Liberatore - Student Organization Financial Analyst - 485-AG Crochet Club
P-2021335 Provisional Jobs Only - No Pay - Mia Frattasio - Student Organization Treasurer - 485-AG Crochet Club</t>
  </si>
  <si>
    <t>Goat Notes</t>
  </si>
  <si>
    <t>486-AG</t>
  </si>
  <si>
    <t>P-2002957 Operations Manager - Sandy Liberatore - Student Organization Financial Analyst - 486-AG Goat Notes
P-2021362 Provisional Jobs Only - No Pay - Gibson Phillips (+) - Student Organization Treasurer - 486-AG Goat Notes</t>
  </si>
  <si>
    <t>Neurodivergent Association</t>
  </si>
  <si>
    <t>487-AG</t>
  </si>
  <si>
    <t>P-2002957 Operations Manager - Sandy Liberatore - Student Organization Financial Analyst - 487-AG Neurodivergent Association
P-2021363 Provisional Jobs Only - No Pay - Ian Grzembski - Student Organization Treasurer - 487-AG Neurodivergent Association</t>
  </si>
  <si>
    <t>KGM Dance Crew</t>
  </si>
  <si>
    <t>488-AG</t>
  </si>
  <si>
    <t>P-2002957 Operations Manager - Sandy Liberatore - Student Organization Financial Analyst - 488-AG KGM Dance Crew
P-2022780 Provisional Jobs Only - No Pay - Eleanor Foley - Student Organization Treasurer - 488-AG KGM Dance Crew</t>
  </si>
  <si>
    <t>Vocaloid Club</t>
  </si>
  <si>
    <t>489-AG</t>
  </si>
  <si>
    <t>P-2002957 Operations Manager - Sandy Liberatore - Student Organization Financial Analyst - 489-AG Vocaloid Club
P-2016121 Provisional Jobs Only - No Pay - Mark Russo - Student Organization Treasurer - 489-AG Vocaloid Club</t>
  </si>
  <si>
    <t>Association of Indonesian Students</t>
  </si>
  <si>
    <t>490-AG</t>
  </si>
  <si>
    <t>P-2021406 Provisional Jobs Only - No Pay - Micah Dharma - Student Organization Treasurer - 490-AG Association of Indonesian Students</t>
  </si>
  <si>
    <t>Queer and Transgender People of Color Coalition</t>
  </si>
  <si>
    <t>491-AG</t>
  </si>
  <si>
    <t>P-2002957 Operations Manager - Sandy Liberatore - Student Organization Financial Analyst - 491-AG Queer and Transgender People of Color Coalition
P-2021920 Provisional Jobs Only - No Pay - Nikolai Tan - Student Organization Treasurer - 491-AG Queer and Transgender People of Color Coalition</t>
  </si>
  <si>
    <t>Multiracial Student Association</t>
  </si>
  <si>
    <t>492-AG</t>
  </si>
  <si>
    <t>P-2002957 Operations Manager - Sandy Liberatore - Student Organization Financial Analyst - 492-AG Multiracial Student Association
P-2022834 Provisional Jobs Only - No Pay - Xavier Horta - Student Organization Treasurer - 492-AG Multiracial Student Association</t>
  </si>
  <si>
    <t>National Association for the Advancement of Colored People (NAACP)</t>
  </si>
  <si>
    <t>493-AG</t>
  </si>
  <si>
    <t>P-2002957 Operations Manager - Sandy Liberatore - Student Organization Financial Analyst - 493-AG National Association for the Advancement of Colored People (NAACP)
P-2022778 Provisional Jobs Only - No Pay - Vishwa Devisetti - Student Organization Treasurer - 493-AG National Association for the Advancement of Colored People (NAACP)</t>
  </si>
  <si>
    <t>Pan Asian Association</t>
  </si>
  <si>
    <t>494-AG</t>
  </si>
  <si>
    <t>P-2002957 Operations Manager - Sandy Liberatore - Student Organization Financial Analyst - 494-AG Pan Asian Association
P-2021738 Provisional Jobs Only - No Pay - Ronit Banerjee - Student Organization Treasurer - 494-AG Pan Asian Association</t>
  </si>
  <si>
    <t>Skateboarding Club</t>
  </si>
  <si>
    <t>495-AG</t>
  </si>
  <si>
    <t>P-2002957 Operations Manager - Sandy Liberatore - Student Organization Financial Analyst - 495-AG Skateboarding Club
P-2022179 Provisional Jobs Only - No Pay - Adrian Pawlik - Student Organization Treasurer - 495-AG Skateboarding Club</t>
  </si>
  <si>
    <t>Psi Chi Honors Society</t>
  </si>
  <si>
    <t>496-AG</t>
  </si>
  <si>
    <t>P-2002957 Operations Manager - Sandy Liberatore - Student Organization Financial Analyst - 496-AG Psi Chi Honors Society
P-2022055 Provisional Jobs Only - No Pay - Eva Petschek - Student Organization Treasurer - 496-AG Psi Chi Honors Society</t>
  </si>
  <si>
    <t>The National Society of Leadership and Success</t>
  </si>
  <si>
    <t>497-AG</t>
  </si>
  <si>
    <t>P-2002957 Operations Manager - Sandy Liberatore - Student Organization Financial Analyst - 497-AG The National Society of Leadership and Success
P-2022332 Provisional Jobs Only - No Pay - John Geoghegan - Student Organization Treasurer - 497-AG The National Society of Leadership and Success</t>
  </si>
  <si>
    <t>Caribbean and Hispanic Student Association</t>
  </si>
  <si>
    <t>- Student Organization Treasurer - 144-AG Caribbean and Hispanic Student Association</t>
  </si>
  <si>
    <t>IEEE RAS Student Chapter</t>
  </si>
  <si>
    <t>433-AG</t>
  </si>
  <si>
    <t>Non Student Agency Funds
Student Activity Groups</t>
  </si>
  <si>
    <t>P-2008260 Professor &amp; Department Head-Engineering - Jing Xiao - Student Organization Financial Analyst - 433-AG IEEE RAS Student Chapter
P-2021341 Provisional Jobs Only - No Pay - Neehal Sharrma (+) - Student Organization Treasurer - 433-AG IEEE RAS Student Chapter</t>
  </si>
  <si>
    <t>1066-CC Robotics Engineering</t>
  </si>
  <si>
    <t>Japan Association</t>
  </si>
  <si>
    <t>P-2021923 Provisional Jobs Only - No Pay - Yusuf Simsek - Student Organization Treasurer - 149-AG Japan Association</t>
  </si>
  <si>
    <t>Home Mailing Address: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</si>
</sst>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b/>
      <sz val="22"/>
      <color theme="1"/>
      <name val="Calibri"/>
      <family val="2"/>
      <scheme val="minor"/>
    </font>
    <font>
      <sz val="10"/>
      <name val="Arial"/>
      <family val="2"/>
    </font>
    <font>
      <b/>
      <sz val="14"/>
      <color theme="1"/>
      <name val="Calibri"/>
      <family val="2"/>
      <scheme val="minor"/>
    </font>
    <font>
      <sz val="10"/>
      <name val="Arial"/>
      <family val="2"/>
    </font>
    <font>
      <b/>
      <sz val="18"/>
      <color theme="1"/>
      <name val="Calibri"/>
      <family val="2"/>
      <scheme val="minor"/>
    </font>
    <font>
      <b/>
      <sz val="20"/>
      <color theme="1"/>
      <name val="Calibri"/>
      <family val="2"/>
      <scheme val="minor"/>
    </font>
    <font>
      <b/>
      <i/>
      <sz val="14"/>
      <color theme="1"/>
      <name val="Calibri"/>
      <family val="2"/>
      <scheme val="minor"/>
    </font>
    <font>
      <b/>
      <i/>
      <sz val="11"/>
      <color theme="1"/>
      <name val="Calibri"/>
      <family val="2"/>
      <scheme val="minor"/>
    </font>
    <font>
      <b/>
      <sz val="12"/>
      <name val="Calibri"/>
      <family val="2"/>
      <scheme val="minor"/>
    </font>
    <font>
      <b/>
      <sz val="11"/>
      <color theme="1"/>
      <name val="Calibri"/>
      <family val="2"/>
      <scheme val="minor"/>
    </font>
    <font>
      <sz val="10"/>
      <name val="Arial"/>
      <family val="2"/>
    </font>
    <font>
      <sz val="10"/>
      <name val="Arial"/>
      <family val="2"/>
    </font>
    <font>
      <b/>
      <sz val="10"/>
      <name val="Arial"/>
      <family val="2"/>
    </font>
    <font>
      <b/>
      <sz val="10"/>
      <color rgb="FF000000"/>
      <name val="Arial"/>
    </font>
    <font>
      <sz val="10"/>
      <color rgb="FF000000"/>
      <name val="Arial"/>
    </font>
  </fonts>
  <fills count="6">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s>
  <cellStyleXfs count="6">
    <xf numFmtId="0" fontId="0" fillId="0" borderId="0"/>
    <xf numFmtId="44" fontId="3" fillId="0" borderId="0" applyFont="0" applyFill="0" applyBorder="0" applyAlignment="0" applyProtection="0"/>
    <xf numFmtId="0" fontId="8" fillId="0" borderId="0"/>
    <xf numFmtId="0" fontId="10" fillId="0" borderId="0"/>
    <xf numFmtId="0" fontId="17" fillId="0" borderId="0"/>
    <xf numFmtId="0" fontId="18" fillId="0" borderId="0"/>
  </cellStyleXfs>
  <cellXfs count="233">
    <xf numFmtId="0" fontId="0" fillId="0" borderId="0" xfId="0"/>
    <xf numFmtId="0" fontId="2" fillId="0" borderId="0" xfId="0" applyFont="1" applyProtection="1">
      <protection locked="0"/>
    </xf>
    <xf numFmtId="0" fontId="2" fillId="0" borderId="1" xfId="0" applyFont="1" applyBorder="1" applyProtection="1">
      <protection locked="0"/>
    </xf>
    <xf numFmtId="0" fontId="2" fillId="0" borderId="1" xfId="0" applyFont="1" applyBorder="1" applyAlignment="1" applyProtection="1">
      <alignment horizontal="right"/>
      <protection locked="0"/>
    </xf>
    <xf numFmtId="0" fontId="2" fillId="0" borderId="0" xfId="0" applyFont="1" applyAlignment="1" applyProtection="1">
      <alignment horizontal="right"/>
      <protection locked="0"/>
    </xf>
    <xf numFmtId="0" fontId="5" fillId="0" borderId="0" xfId="0" applyFont="1" applyAlignment="1" applyProtection="1">
      <alignment horizontal="left"/>
      <protection locked="0"/>
    </xf>
    <xf numFmtId="0" fontId="5" fillId="0" borderId="0" xfId="0" applyFont="1" applyProtection="1">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left"/>
      <protection locked="0"/>
    </xf>
    <xf numFmtId="0" fontId="6" fillId="0" borderId="0" xfId="0" applyFont="1" applyProtection="1">
      <protection locked="0"/>
    </xf>
    <xf numFmtId="0" fontId="5" fillId="0" borderId="0" xfId="0" applyFont="1" applyAlignment="1" applyProtection="1">
      <alignment horizontal="right" wrapText="1"/>
      <protection locked="0"/>
    </xf>
    <xf numFmtId="0" fontId="5" fillId="0" borderId="1" xfId="0" applyFont="1" applyBorder="1" applyProtection="1">
      <protection locked="0"/>
    </xf>
    <xf numFmtId="0" fontId="5" fillId="0" borderId="1" xfId="0" applyFont="1" applyBorder="1" applyAlignment="1" applyProtection="1">
      <alignment horizontal="left"/>
      <protection locked="0"/>
    </xf>
    <xf numFmtId="0" fontId="5" fillId="0" borderId="1" xfId="0" applyFont="1" applyBorder="1" applyAlignment="1" applyProtection="1">
      <alignment horizontal="right" wrapText="1"/>
      <protection locked="0"/>
    </xf>
    <xf numFmtId="0" fontId="5" fillId="0" borderId="0" xfId="0" applyFont="1" applyAlignment="1" applyProtection="1">
      <alignment wrapText="1"/>
      <protection locked="0"/>
    </xf>
    <xf numFmtId="44" fontId="0" fillId="0" borderId="5" xfId="1" applyFont="1" applyBorder="1" applyAlignment="1" applyProtection="1">
      <protection locked="0"/>
    </xf>
    <xf numFmtId="44" fontId="0" fillId="0" borderId="2" xfId="1" applyFont="1" applyBorder="1" applyProtection="1">
      <protection hidden="1"/>
    </xf>
    <xf numFmtId="0" fontId="0" fillId="0" borderId="2" xfId="0" applyBorder="1" applyProtection="1">
      <protection hidden="1"/>
    </xf>
    <xf numFmtId="0" fontId="1" fillId="0" borderId="0" xfId="0" applyFont="1" applyAlignment="1" applyProtection="1">
      <alignment horizontal="center"/>
      <protection locked="0"/>
    </xf>
    <xf numFmtId="44" fontId="2" fillId="0" borderId="0" xfId="1" applyFont="1" applyBorder="1" applyProtection="1"/>
    <xf numFmtId="0" fontId="5" fillId="0" borderId="0" xfId="0" applyFont="1" applyAlignment="1" applyProtection="1">
      <alignment horizontal="center"/>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14" fontId="0" fillId="0" borderId="0" xfId="0" applyNumberFormat="1" applyProtection="1">
      <protection locked="0"/>
    </xf>
    <xf numFmtId="0" fontId="0" fillId="0" borderId="0" xfId="0" applyProtection="1">
      <protection hidden="1"/>
    </xf>
    <xf numFmtId="14" fontId="0" fillId="0" borderId="17" xfId="0" applyNumberFormat="1" applyBorder="1" applyProtection="1">
      <protection locked="0"/>
    </xf>
    <xf numFmtId="0" fontId="0" fillId="0" borderId="24" xfId="0" applyBorder="1" applyProtection="1">
      <protection hidden="1"/>
    </xf>
    <xf numFmtId="14" fontId="0" fillId="0" borderId="19" xfId="0" applyNumberFormat="1" applyBorder="1" applyProtection="1">
      <protection locked="0"/>
    </xf>
    <xf numFmtId="44" fontId="0" fillId="0" borderId="0" xfId="1" applyFont="1" applyBorder="1" applyProtection="1">
      <protection hidden="1"/>
    </xf>
    <xf numFmtId="0" fontId="6" fillId="0" borderId="0" xfId="0" applyFont="1" applyAlignment="1" applyProtection="1">
      <alignment horizontal="right"/>
      <protection locked="0"/>
    </xf>
    <xf numFmtId="14" fontId="0" fillId="0" borderId="21" xfId="0" applyNumberFormat="1" applyBorder="1" applyProtection="1">
      <protection locked="0"/>
    </xf>
    <xf numFmtId="0" fontId="5" fillId="0" borderId="6" xfId="0" applyFont="1" applyBorder="1" applyProtection="1">
      <protection locked="0"/>
    </xf>
    <xf numFmtId="44" fontId="0" fillId="0" borderId="32" xfId="1" applyFont="1" applyBorder="1" applyAlignment="1" applyProtection="1">
      <protection locked="0"/>
    </xf>
    <xf numFmtId="44" fontId="0" fillId="0" borderId="6" xfId="1" applyFont="1" applyBorder="1" applyProtection="1">
      <protection hidden="1"/>
    </xf>
    <xf numFmtId="0" fontId="0" fillId="0" borderId="6" xfId="0" applyBorder="1" applyProtection="1">
      <protection hidden="1"/>
    </xf>
    <xf numFmtId="0" fontId="0" fillId="0" borderId="33" xfId="0" applyBorder="1" applyProtection="1">
      <protection hidden="1"/>
    </xf>
    <xf numFmtId="0" fontId="9" fillId="0" borderId="0" xfId="0" applyFont="1"/>
    <xf numFmtId="0" fontId="6" fillId="0" borderId="6" xfId="0" applyFont="1" applyBorder="1" applyAlignment="1" applyProtection="1">
      <alignment horizontal="center"/>
      <protection locked="0"/>
    </xf>
    <xf numFmtId="0" fontId="6" fillId="0" borderId="6" xfId="0" applyFont="1" applyBorder="1" applyAlignment="1" applyProtection="1">
      <alignment horizontal="center" wrapText="1"/>
      <protection locked="0"/>
    </xf>
    <xf numFmtId="0" fontId="6" fillId="0" borderId="2" xfId="0" applyFont="1" applyBorder="1" applyAlignment="1" applyProtection="1">
      <alignment horizontal="center"/>
      <protection locked="0"/>
    </xf>
    <xf numFmtId="0" fontId="0" fillId="0" borderId="25" xfId="0" applyBorder="1" applyAlignment="1" applyProtection="1">
      <alignment horizontal="left"/>
      <protection locked="0"/>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25" xfId="0" applyFont="1" applyBorder="1" applyAlignment="1" applyProtection="1">
      <alignment horizontal="center"/>
      <protection locked="0"/>
    </xf>
    <xf numFmtId="0" fontId="6" fillId="0" borderId="26" xfId="0" applyFont="1" applyBorder="1" applyAlignment="1" applyProtection="1">
      <alignment horizontal="center"/>
      <protection locked="0"/>
    </xf>
    <xf numFmtId="0" fontId="14" fillId="0" borderId="0" xfId="0" applyFont="1"/>
    <xf numFmtId="0" fontId="12" fillId="0" borderId="0" xfId="0" applyFont="1" applyAlignment="1">
      <alignment horizontal="center" vertical="center"/>
    </xf>
    <xf numFmtId="0" fontId="15" fillId="0" borderId="0" xfId="0" applyFont="1" applyAlignment="1" applyProtection="1">
      <alignment horizontal="right"/>
      <protection locked="0"/>
    </xf>
    <xf numFmtId="0" fontId="6" fillId="2" borderId="35" xfId="0" applyFont="1" applyFill="1" applyBorder="1" applyAlignment="1" applyProtection="1">
      <alignment horizontal="center"/>
      <protection locked="0"/>
    </xf>
    <xf numFmtId="0" fontId="1" fillId="0" borderId="0" xfId="0" applyFont="1" applyAlignment="1">
      <alignment horizontal="left" vertical="center" wrapText="1"/>
    </xf>
    <xf numFmtId="0" fontId="1" fillId="0" borderId="0" xfId="0" applyFont="1" applyAlignment="1">
      <alignment horizontal="left" vertical="top" wrapText="1"/>
    </xf>
    <xf numFmtId="0" fontId="14" fillId="0" borderId="0" xfId="0" applyFont="1" applyAlignment="1">
      <alignment horizontal="left"/>
    </xf>
    <xf numFmtId="0" fontId="6"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9" fillId="0" borderId="0" xfId="0" applyFont="1" applyProtection="1">
      <protection locked="0"/>
    </xf>
    <xf numFmtId="0" fontId="9" fillId="0" borderId="0" xfId="0" applyFont="1" applyAlignment="1" applyProtection="1">
      <alignment horizontal="left"/>
      <protection locked="0"/>
    </xf>
    <xf numFmtId="0" fontId="1" fillId="0" borderId="0" xfId="0" applyFont="1" applyAlignment="1" applyProtection="1">
      <alignment horizontal="left" vertical="top" wrapText="1"/>
      <protection locked="0"/>
    </xf>
    <xf numFmtId="0" fontId="9" fillId="0" borderId="0" xfId="0" applyFont="1" applyAlignment="1" applyProtection="1">
      <alignment horizontal="center"/>
      <protection locked="0"/>
    </xf>
    <xf numFmtId="0" fontId="0" fillId="0" borderId="0" xfId="0" applyAlignment="1" applyProtection="1">
      <alignment horizontal="left"/>
      <protection locked="0"/>
    </xf>
    <xf numFmtId="0" fontId="2" fillId="0" borderId="39" xfId="0" applyFont="1" applyBorder="1" applyProtection="1">
      <protection locked="0"/>
    </xf>
    <xf numFmtId="0" fontId="2" fillId="0" borderId="42" xfId="0" applyFont="1" applyBorder="1" applyProtection="1">
      <protection locked="0"/>
    </xf>
    <xf numFmtId="0" fontId="2" fillId="0" borderId="12" xfId="0" applyFont="1" applyBorder="1" applyProtection="1">
      <protection locked="0"/>
    </xf>
    <xf numFmtId="0" fontId="6" fillId="0" borderId="21" xfId="0" applyFont="1" applyBorder="1" applyAlignment="1" applyProtection="1">
      <alignment horizontal="center"/>
      <protection locked="0"/>
    </xf>
    <xf numFmtId="0" fontId="6" fillId="0" borderId="22" xfId="0" applyFont="1" applyBorder="1" applyAlignment="1" applyProtection="1">
      <alignment horizontal="center"/>
      <protection locked="0"/>
    </xf>
    <xf numFmtId="44" fontId="0" fillId="0" borderId="0" xfId="1" applyFont="1" applyBorder="1" applyAlignment="1" applyProtection="1">
      <protection locked="0"/>
    </xf>
    <xf numFmtId="44" fontId="16" fillId="0" borderId="0" xfId="1" applyFont="1" applyBorder="1" applyAlignment="1" applyProtection="1">
      <protection locked="0"/>
    </xf>
    <xf numFmtId="0" fontId="6" fillId="0" borderId="2" xfId="0" applyFont="1" applyBorder="1" applyAlignment="1" applyProtection="1">
      <alignment horizontal="center"/>
      <protection hidden="1"/>
    </xf>
    <xf numFmtId="0" fontId="6" fillId="0" borderId="26" xfId="0" applyFont="1" applyBorder="1" applyAlignment="1" applyProtection="1">
      <alignment horizontal="center"/>
      <protection hidden="1"/>
    </xf>
    <xf numFmtId="44" fontId="0" fillId="0" borderId="5" xfId="1" applyFont="1" applyBorder="1" applyAlignment="1" applyProtection="1">
      <protection hidden="1"/>
    </xf>
    <xf numFmtId="0" fontId="6" fillId="0" borderId="29" xfId="0" applyFont="1" applyBorder="1" applyAlignment="1" applyProtection="1">
      <alignment horizontal="center" vertical="center"/>
      <protection hidden="1"/>
    </xf>
    <xf numFmtId="44" fontId="16" fillId="0" borderId="15" xfId="1" applyFont="1" applyBorder="1" applyAlignment="1" applyProtection="1">
      <protection hidden="1"/>
    </xf>
    <xf numFmtId="0" fontId="5" fillId="0" borderId="6" xfId="0" applyFont="1" applyBorder="1" applyProtection="1">
      <protection hidden="1"/>
    </xf>
    <xf numFmtId="0" fontId="5" fillId="0" borderId="26" xfId="0" applyFont="1" applyBorder="1" applyProtection="1">
      <protection hidden="1"/>
    </xf>
    <xf numFmtId="44" fontId="0" fillId="0" borderId="27" xfId="1" applyFont="1" applyBorder="1" applyAlignment="1" applyProtection="1">
      <protection hidden="1"/>
    </xf>
    <xf numFmtId="0" fontId="6" fillId="0" borderId="4" xfId="0" applyFont="1" applyBorder="1" applyAlignment="1" applyProtection="1">
      <alignment horizontal="center"/>
      <protection hidden="1"/>
    </xf>
    <xf numFmtId="0" fontId="0" fillId="0" borderId="4" xfId="0" applyBorder="1" applyAlignment="1" applyProtection="1">
      <alignment horizontal="left"/>
      <protection hidden="1"/>
    </xf>
    <xf numFmtId="0" fontId="6" fillId="0" borderId="25" xfId="0" applyFont="1" applyBorder="1" applyAlignment="1" applyProtection="1">
      <alignment horizontal="center"/>
      <protection hidden="1"/>
    </xf>
    <xf numFmtId="0" fontId="0" fillId="0" borderId="25" xfId="0" applyBorder="1" applyAlignment="1" applyProtection="1">
      <alignment horizontal="left"/>
      <protection hidden="1"/>
    </xf>
    <xf numFmtId="0" fontId="6" fillId="0" borderId="3" xfId="0" applyFont="1" applyBorder="1" applyAlignment="1" applyProtection="1">
      <alignment horizontal="center"/>
      <protection hidden="1"/>
    </xf>
    <xf numFmtId="44" fontId="0" fillId="4" borderId="5" xfId="1" applyFont="1" applyFill="1" applyBorder="1" applyAlignment="1" applyProtection="1">
      <protection locked="0"/>
    </xf>
    <xf numFmtId="44" fontId="0" fillId="4" borderId="6" xfId="1" applyFont="1" applyFill="1" applyBorder="1" applyProtection="1">
      <protection hidden="1"/>
    </xf>
    <xf numFmtId="0" fontId="0" fillId="4" borderId="6" xfId="0" applyFill="1" applyBorder="1" applyProtection="1">
      <protection hidden="1"/>
    </xf>
    <xf numFmtId="0" fontId="0" fillId="4" borderId="33" xfId="0" applyFill="1" applyBorder="1" applyProtection="1">
      <protection hidden="1"/>
    </xf>
    <xf numFmtId="0" fontId="6" fillId="2" borderId="42" xfId="0" applyFont="1" applyFill="1" applyBorder="1" applyAlignment="1" applyProtection="1">
      <alignment horizontal="center"/>
      <protection locked="0"/>
    </xf>
    <xf numFmtId="0" fontId="6" fillId="2" borderId="21" xfId="0" applyFont="1" applyFill="1" applyBorder="1" applyProtection="1">
      <protection hidden="1"/>
    </xf>
    <xf numFmtId="44" fontId="6" fillId="2" borderId="22" xfId="1" applyFont="1" applyFill="1" applyBorder="1" applyAlignment="1" applyProtection="1">
      <protection hidden="1"/>
    </xf>
    <xf numFmtId="0" fontId="6" fillId="2" borderId="17" xfId="0" applyFont="1" applyFill="1" applyBorder="1" applyProtection="1">
      <protection hidden="1"/>
    </xf>
    <xf numFmtId="44" fontId="6" fillId="2" borderId="18" xfId="1" applyFont="1" applyFill="1" applyBorder="1" applyAlignment="1" applyProtection="1">
      <protection hidden="1"/>
    </xf>
    <xf numFmtId="0" fontId="9" fillId="2" borderId="19" xfId="0" applyFont="1" applyFill="1" applyBorder="1" applyProtection="1">
      <protection hidden="1"/>
    </xf>
    <xf numFmtId="44" fontId="6" fillId="2" borderId="20" xfId="1" applyFont="1" applyFill="1" applyBorder="1" applyAlignment="1" applyProtection="1">
      <protection hidden="1"/>
    </xf>
    <xf numFmtId="0" fontId="2" fillId="0" borderId="39" xfId="0" applyFont="1" applyBorder="1" applyProtection="1">
      <protection hidden="1"/>
    </xf>
    <xf numFmtId="0" fontId="6" fillId="2" borderId="42" xfId="0" applyFont="1" applyFill="1" applyBorder="1" applyAlignment="1" applyProtection="1">
      <alignment horizontal="center"/>
      <protection hidden="1"/>
    </xf>
    <xf numFmtId="0" fontId="2" fillId="0" borderId="42" xfId="0" applyFont="1" applyBorder="1" applyProtection="1">
      <protection hidden="1"/>
    </xf>
    <xf numFmtId="0" fontId="2" fillId="0" borderId="12" xfId="0" applyFont="1" applyBorder="1" applyProtection="1">
      <protection hidden="1"/>
    </xf>
    <xf numFmtId="0" fontId="6" fillId="0" borderId="21" xfId="0" applyFont="1" applyBorder="1" applyAlignment="1" applyProtection="1">
      <alignment horizontal="center"/>
      <protection hidden="1"/>
    </xf>
    <xf numFmtId="0" fontId="6" fillId="0" borderId="6" xfId="0" applyFont="1" applyBorder="1" applyAlignment="1" applyProtection="1">
      <alignment horizontal="center" wrapText="1"/>
      <protection hidden="1"/>
    </xf>
    <xf numFmtId="0" fontId="6" fillId="0" borderId="6" xfId="0" applyFont="1" applyBorder="1" applyAlignment="1" applyProtection="1">
      <alignment horizontal="center"/>
      <protection hidden="1"/>
    </xf>
    <xf numFmtId="0" fontId="6" fillId="0" borderId="22" xfId="0" applyFont="1" applyBorder="1" applyAlignment="1" applyProtection="1">
      <alignment horizontal="center"/>
      <protection hidden="1"/>
    </xf>
    <xf numFmtId="0" fontId="6" fillId="0" borderId="0" xfId="0" applyFont="1" applyAlignment="1" applyProtection="1">
      <alignment horizontal="center"/>
      <protection hidden="1"/>
    </xf>
    <xf numFmtId="14" fontId="6" fillId="0" borderId="43" xfId="0" applyNumberFormat="1" applyFont="1" applyBorder="1" applyAlignment="1" applyProtection="1">
      <alignment horizontal="center" vertical="center" wrapText="1"/>
      <protection hidden="1"/>
    </xf>
    <xf numFmtId="0" fontId="9" fillId="0" borderId="43" xfId="0" applyFont="1" applyBorder="1" applyProtection="1">
      <protection hidden="1"/>
    </xf>
    <xf numFmtId="44" fontId="6" fillId="0" borderId="43" xfId="1" applyFont="1" applyFill="1" applyBorder="1" applyAlignment="1" applyProtection="1">
      <protection hidden="1"/>
    </xf>
    <xf numFmtId="44" fontId="6" fillId="0" borderId="43" xfId="1" applyFont="1" applyFill="1" applyBorder="1" applyAlignment="1" applyProtection="1">
      <alignment horizontal="center" vertical="top" wrapText="1"/>
      <protection hidden="1"/>
    </xf>
    <xf numFmtId="0" fontId="9" fillId="0" borderId="0" xfId="0" applyFont="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1"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Protection="1">
      <protection locked="0" hidden="1"/>
    </xf>
    <xf numFmtId="0" fontId="7" fillId="0" borderId="0" xfId="0" applyFont="1" applyAlignment="1">
      <alignment horizontal="center" vertical="center"/>
    </xf>
    <xf numFmtId="0" fontId="12"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0" fillId="4" borderId="31" xfId="0" applyFill="1" applyBorder="1" applyProtection="1">
      <protection hidden="1"/>
    </xf>
    <xf numFmtId="44" fontId="0" fillId="0" borderId="5" xfId="1" applyFont="1" applyBorder="1" applyAlignment="1" applyProtection="1">
      <alignment horizontal="center"/>
      <protection hidden="1"/>
    </xf>
    <xf numFmtId="44" fontId="0" fillId="0" borderId="6" xfId="1" applyFont="1" applyBorder="1" applyAlignment="1" applyProtection="1">
      <alignment horizontal="center"/>
      <protection hidden="1"/>
    </xf>
    <xf numFmtId="0" fontId="0" fillId="0" borderId="6" xfId="0" applyBorder="1" applyAlignment="1" applyProtection="1">
      <alignment horizontal="center"/>
      <protection hidden="1"/>
    </xf>
    <xf numFmtId="0" fontId="0" fillId="0" borderId="33" xfId="0" applyBorder="1" applyAlignment="1" applyProtection="1">
      <alignment horizontal="center"/>
      <protection hidden="1"/>
    </xf>
    <xf numFmtId="44" fontId="0" fillId="0" borderId="26" xfId="1" applyFont="1" applyBorder="1" applyAlignment="1" applyProtection="1">
      <alignment horizontal="center"/>
      <protection hidden="1"/>
    </xf>
    <xf numFmtId="0" fontId="0" fillId="0" borderId="26" xfId="0" applyBorder="1" applyAlignment="1" applyProtection="1">
      <alignment horizontal="center"/>
      <protection hidden="1"/>
    </xf>
    <xf numFmtId="0" fontId="0" fillId="0" borderId="28" xfId="0" applyBorder="1" applyAlignment="1" applyProtection="1">
      <alignment horizontal="center"/>
      <protection hidden="1"/>
    </xf>
    <xf numFmtId="0" fontId="6" fillId="0" borderId="0" xfId="0" applyFont="1" applyAlignment="1">
      <alignment horizontal="center" vertical="center"/>
    </xf>
    <xf numFmtId="0" fontId="8" fillId="0" borderId="0" xfId="2"/>
    <xf numFmtId="0" fontId="0" fillId="0" borderId="5" xfId="1" applyNumberFormat="1" applyFont="1" applyBorder="1" applyAlignment="1" applyProtection="1">
      <protection hidden="1"/>
    </xf>
    <xf numFmtId="0" fontId="18" fillId="0" borderId="0" xfId="5"/>
    <xf numFmtId="0" fontId="18" fillId="0" borderId="0" xfId="5" applyAlignment="1">
      <alignment vertical="top" wrapText="1"/>
    </xf>
    <xf numFmtId="0" fontId="18" fillId="0" borderId="0" xfId="5" applyAlignment="1">
      <alignment vertical="top"/>
    </xf>
    <xf numFmtId="0" fontId="18" fillId="5" borderId="0" xfId="5" applyFill="1" applyAlignment="1">
      <alignment vertical="top" wrapText="1"/>
    </xf>
    <xf numFmtId="0" fontId="19" fillId="0" borderId="0" xfId="5" applyFont="1" applyAlignment="1">
      <alignment horizontal="center" vertical="top" wrapText="1"/>
    </xf>
    <xf numFmtId="0" fontId="20" fillId="0" borderId="0" xfId="0" applyFont="1" applyAlignment="1">
      <alignment horizontal="center" vertical="top" wrapText="1"/>
    </xf>
    <xf numFmtId="0" fontId="21" fillId="0" borderId="0" xfId="0" applyFont="1" applyAlignment="1">
      <alignment vertical="top" wrapText="1"/>
    </xf>
    <xf numFmtId="0" fontId="21" fillId="0" borderId="0" xfId="0" applyFont="1" applyAlignment="1">
      <alignment vertical="top"/>
    </xf>
    <xf numFmtId="0" fontId="9" fillId="0" borderId="0" xfId="0" applyFont="1" applyAlignment="1">
      <alignment horizontal="left"/>
    </xf>
    <xf numFmtId="0" fontId="9" fillId="0" borderId="0" xfId="0" applyFont="1" applyAlignment="1">
      <alignment horizont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2" fillId="0" borderId="0" xfId="0" applyFont="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6" fillId="0" borderId="0" xfId="0" applyFont="1" applyAlignment="1">
      <alignment horizontal="center"/>
    </xf>
    <xf numFmtId="0" fontId="14" fillId="0" borderId="0" xfId="0" applyFont="1" applyAlignment="1">
      <alignment horizontal="left"/>
    </xf>
    <xf numFmtId="0" fontId="6" fillId="0" borderId="0" xfId="0" applyFont="1" applyAlignment="1">
      <alignment horizontal="left" vertical="top" wrapText="1"/>
    </xf>
    <xf numFmtId="0" fontId="7" fillId="0" borderId="0" xfId="0" applyFont="1" applyAlignment="1">
      <alignment horizontal="center" vertical="center"/>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0" borderId="14" xfId="0" applyFont="1" applyBorder="1" applyAlignment="1" applyProtection="1">
      <alignment horizontal="center" wrapText="1"/>
      <protection hidden="1"/>
    </xf>
    <xf numFmtId="49" fontId="6" fillId="0" borderId="1" xfId="0" applyNumberFormat="1" applyFont="1" applyBorder="1" applyAlignment="1" applyProtection="1">
      <alignment horizontal="center"/>
      <protection locked="0"/>
    </xf>
    <xf numFmtId="0" fontId="6"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9" fillId="0" borderId="1" xfId="0" applyFont="1" applyBorder="1" applyAlignment="1" applyProtection="1">
      <alignment horizontal="left"/>
      <protection locked="0"/>
    </xf>
    <xf numFmtId="0" fontId="16" fillId="0" borderId="0" xfId="0" applyFont="1" applyAlignment="1">
      <alignment horizontal="left" wrapText="1"/>
    </xf>
    <xf numFmtId="0" fontId="6" fillId="0" borderId="0" xfId="0" applyFont="1" applyAlignment="1">
      <alignment horizontal="left"/>
    </xf>
    <xf numFmtId="0" fontId="9" fillId="0" borderId="1" xfId="0" applyFont="1" applyBorder="1" applyAlignment="1" applyProtection="1">
      <alignment horizontal="center" wrapText="1"/>
      <protection locked="0"/>
    </xf>
    <xf numFmtId="0" fontId="9" fillId="0" borderId="1" xfId="0" applyFont="1" applyBorder="1" applyAlignment="1" applyProtection="1">
      <alignment horizontal="center"/>
      <protection locked="0"/>
    </xf>
    <xf numFmtId="0" fontId="9" fillId="0" borderId="4" xfId="0" applyFont="1" applyBorder="1" applyAlignment="1" applyProtection="1">
      <alignment horizontal="left"/>
      <protection locked="0"/>
    </xf>
    <xf numFmtId="0" fontId="1" fillId="0" borderId="0" xfId="0" applyFont="1" applyAlignment="1">
      <alignment horizontal="left" vertical="top" wrapText="1"/>
    </xf>
    <xf numFmtId="14" fontId="6" fillId="0" borderId="36" xfId="0" applyNumberFormat="1" applyFont="1" applyBorder="1" applyAlignment="1" applyProtection="1">
      <alignment horizontal="center" wrapText="1"/>
      <protection hidden="1"/>
    </xf>
    <xf numFmtId="14" fontId="6" fillId="0" borderId="23" xfId="0" applyNumberFormat="1" applyFont="1" applyBorder="1" applyAlignment="1" applyProtection="1">
      <alignment horizontal="center" wrapText="1"/>
      <protection hidden="1"/>
    </xf>
    <xf numFmtId="14" fontId="6" fillId="0" borderId="16" xfId="0" applyNumberFormat="1" applyFont="1" applyBorder="1" applyAlignment="1" applyProtection="1">
      <alignment horizontal="center" wrapText="1"/>
      <protection hidden="1"/>
    </xf>
    <xf numFmtId="14" fontId="6" fillId="0" borderId="14" xfId="0" applyNumberFormat="1" applyFont="1" applyBorder="1" applyAlignment="1" applyProtection="1">
      <alignment horizontal="center"/>
      <protection locked="0"/>
    </xf>
    <xf numFmtId="0" fontId="5" fillId="0" borderId="1" xfId="0" applyFont="1" applyBorder="1" applyAlignment="1" applyProtection="1">
      <alignment horizontal="left"/>
      <protection locked="0"/>
    </xf>
    <xf numFmtId="14" fontId="6" fillId="0" borderId="37" xfId="0" applyNumberFormat="1" applyFont="1" applyBorder="1" applyAlignment="1" applyProtection="1">
      <alignment horizontal="center" wrapText="1"/>
      <protection hidden="1"/>
    </xf>
    <xf numFmtId="14" fontId="6" fillId="0" borderId="25" xfId="0" applyNumberFormat="1" applyFont="1" applyBorder="1" applyAlignment="1" applyProtection="1">
      <alignment horizontal="center" wrapText="1"/>
      <protection hidden="1"/>
    </xf>
    <xf numFmtId="14" fontId="6" fillId="0" borderId="20" xfId="0" applyNumberFormat="1" applyFont="1" applyBorder="1" applyAlignment="1" applyProtection="1">
      <alignment horizontal="center" wrapText="1"/>
      <protection hidden="1"/>
    </xf>
    <xf numFmtId="0" fontId="6" fillId="0" borderId="0" xfId="0" applyFont="1" applyAlignment="1" applyProtection="1">
      <alignment horizontal="left" wrapText="1"/>
      <protection locked="0"/>
    </xf>
    <xf numFmtId="14" fontId="6" fillId="0" borderId="10" xfId="0" applyNumberFormat="1" applyFont="1" applyBorder="1" applyAlignment="1" applyProtection="1">
      <alignment horizontal="center" vertical="center" wrapText="1"/>
      <protection hidden="1"/>
    </xf>
    <xf numFmtId="14" fontId="6" fillId="0" borderId="11" xfId="0" applyNumberFormat="1" applyFont="1" applyBorder="1" applyAlignment="1" applyProtection="1">
      <alignment horizontal="center" vertical="center" wrapText="1"/>
      <protection hidden="1"/>
    </xf>
    <xf numFmtId="14" fontId="6" fillId="0" borderId="12" xfId="0" applyNumberFormat="1" applyFont="1" applyBorder="1" applyAlignment="1" applyProtection="1">
      <alignment horizontal="center" vertical="center" wrapText="1"/>
      <protection hidden="1"/>
    </xf>
    <xf numFmtId="14" fontId="6" fillId="0" borderId="34" xfId="0" applyNumberFormat="1" applyFont="1" applyBorder="1" applyAlignment="1" applyProtection="1">
      <alignment horizontal="center" vertical="center" wrapText="1"/>
      <protection hidden="1"/>
    </xf>
    <xf numFmtId="14" fontId="6" fillId="0" borderId="0" xfId="0" applyNumberFormat="1" applyFont="1" applyAlignment="1" applyProtection="1">
      <alignment horizontal="center" vertical="center" wrapText="1"/>
      <protection hidden="1"/>
    </xf>
    <xf numFmtId="14" fontId="6" fillId="0" borderId="30" xfId="0" applyNumberFormat="1" applyFont="1" applyBorder="1" applyAlignment="1" applyProtection="1">
      <alignment horizontal="center" vertical="center" wrapText="1"/>
      <protection hidden="1"/>
    </xf>
    <xf numFmtId="14" fontId="6" fillId="0" borderId="13" xfId="0" applyNumberFormat="1" applyFont="1" applyBorder="1" applyAlignment="1" applyProtection="1">
      <alignment horizontal="center" vertical="center" wrapText="1"/>
      <protection hidden="1"/>
    </xf>
    <xf numFmtId="14" fontId="6" fillId="0" borderId="14" xfId="0" applyNumberFormat="1" applyFont="1" applyBorder="1" applyAlignment="1" applyProtection="1">
      <alignment horizontal="center" vertical="center" wrapText="1"/>
      <protection hidden="1"/>
    </xf>
    <xf numFmtId="14" fontId="6" fillId="0" borderId="15" xfId="0" applyNumberFormat="1" applyFont="1" applyBorder="1" applyAlignment="1" applyProtection="1">
      <alignment horizontal="center" vertical="center" wrapText="1"/>
      <protection hidden="1"/>
    </xf>
    <xf numFmtId="0" fontId="6" fillId="2" borderId="3"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1" fillId="0" borderId="0" xfId="0" applyFont="1" applyAlignment="1">
      <alignment horizontal="left" vertical="center" wrapText="1"/>
    </xf>
    <xf numFmtId="0" fontId="9" fillId="0" borderId="4" xfId="0" applyFont="1" applyBorder="1" applyAlignment="1" applyProtection="1">
      <alignment horizontal="left" vertical="center" wrapText="1"/>
      <protection locked="0"/>
    </xf>
    <xf numFmtId="0" fontId="1" fillId="0" borderId="7" xfId="0" applyFont="1" applyBorder="1" applyAlignment="1" applyProtection="1">
      <alignment horizontal="center"/>
      <protection hidden="1"/>
    </xf>
    <xf numFmtId="0" fontId="6" fillId="0" borderId="0" xfId="0" applyFont="1" applyAlignment="1" applyProtection="1">
      <alignment horizontal="center"/>
      <protection locked="0"/>
    </xf>
    <xf numFmtId="0" fontId="6" fillId="0" borderId="31"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0" borderId="32" xfId="0" applyFont="1" applyBorder="1" applyAlignment="1" applyProtection="1">
      <alignment horizontal="center"/>
      <protection hidden="1"/>
    </xf>
    <xf numFmtId="14" fontId="6" fillId="3" borderId="36" xfId="0" applyNumberFormat="1" applyFont="1" applyFill="1" applyBorder="1" applyAlignment="1" applyProtection="1">
      <alignment horizontal="center" vertical="center" wrapText="1"/>
      <protection hidden="1"/>
    </xf>
    <xf numFmtId="14" fontId="6" fillId="3" borderId="23" xfId="0" applyNumberFormat="1" applyFont="1" applyFill="1" applyBorder="1" applyAlignment="1" applyProtection="1">
      <alignment horizontal="center" vertical="center" wrapText="1"/>
      <protection hidden="1"/>
    </xf>
    <xf numFmtId="14" fontId="6" fillId="3" borderId="16" xfId="0" applyNumberFormat="1" applyFont="1" applyFill="1" applyBorder="1" applyAlignment="1" applyProtection="1">
      <alignment horizontal="center" vertical="center" wrapText="1"/>
      <protection hidden="1"/>
    </xf>
    <xf numFmtId="0" fontId="16" fillId="0" borderId="0" xfId="0" applyFont="1" applyAlignment="1">
      <alignment horizontal="left" vertical="center" wrapText="1"/>
    </xf>
    <xf numFmtId="0" fontId="16" fillId="0" borderId="9" xfId="0" applyFont="1" applyBorder="1" applyAlignment="1" applyProtection="1">
      <alignment horizontal="center" vertical="top" wrapText="1"/>
      <protection hidden="1"/>
    </xf>
    <xf numFmtId="0" fontId="16" fillId="0" borderId="7" xfId="0" applyFont="1" applyBorder="1" applyAlignment="1" applyProtection="1">
      <alignment horizontal="center" vertical="top" wrapText="1"/>
      <protection hidden="1"/>
    </xf>
    <xf numFmtId="0" fontId="16" fillId="0" borderId="8" xfId="0" applyFont="1" applyBorder="1" applyAlignment="1" applyProtection="1">
      <alignment horizontal="center" vertical="top" wrapText="1"/>
      <protection hidden="1"/>
    </xf>
    <xf numFmtId="0" fontId="16" fillId="0" borderId="31" xfId="0" applyFont="1" applyBorder="1" applyAlignment="1" applyProtection="1">
      <alignment horizontal="center" vertical="top" wrapText="1"/>
      <protection hidden="1"/>
    </xf>
    <xf numFmtId="0" fontId="16" fillId="0" borderId="1" xfId="0" applyFont="1" applyBorder="1" applyAlignment="1" applyProtection="1">
      <alignment horizontal="center" vertical="top" wrapText="1"/>
      <protection hidden="1"/>
    </xf>
    <xf numFmtId="0" fontId="16" fillId="0" borderId="32" xfId="0" applyFont="1" applyBorder="1" applyAlignment="1" applyProtection="1">
      <alignment horizontal="center" vertical="top" wrapText="1"/>
      <protection hidden="1"/>
    </xf>
    <xf numFmtId="44" fontId="6" fillId="0" borderId="10" xfId="1" applyFont="1" applyBorder="1" applyAlignment="1" applyProtection="1">
      <alignment horizontal="center"/>
      <protection hidden="1"/>
    </xf>
    <xf numFmtId="44" fontId="6" fillId="0" borderId="11" xfId="1" applyFont="1" applyBorder="1" applyAlignment="1" applyProtection="1">
      <alignment horizontal="center"/>
      <protection hidden="1"/>
    </xf>
    <xf numFmtId="44" fontId="6" fillId="0" borderId="12" xfId="1" applyFont="1" applyBorder="1" applyAlignment="1" applyProtection="1">
      <alignment horizontal="center"/>
      <protection hidden="1"/>
    </xf>
    <xf numFmtId="44" fontId="6" fillId="0" borderId="34" xfId="1" applyFont="1" applyBorder="1" applyAlignment="1" applyProtection="1">
      <alignment horizontal="center" vertical="top" wrapText="1"/>
      <protection hidden="1"/>
    </xf>
    <xf numFmtId="44" fontId="6" fillId="0" borderId="0" xfId="1" applyFont="1" applyBorder="1" applyAlignment="1" applyProtection="1">
      <alignment horizontal="center" vertical="top" wrapText="1"/>
      <protection hidden="1"/>
    </xf>
    <xf numFmtId="44" fontId="6" fillId="0" borderId="30" xfId="1" applyFont="1" applyBorder="1" applyAlignment="1" applyProtection="1">
      <alignment horizontal="center" vertical="top" wrapText="1"/>
      <protection hidden="1"/>
    </xf>
    <xf numFmtId="44" fontId="6" fillId="0" borderId="13" xfId="1" applyFont="1" applyBorder="1" applyAlignment="1" applyProtection="1">
      <alignment horizontal="center" vertical="top" wrapText="1"/>
      <protection hidden="1"/>
    </xf>
    <xf numFmtId="44" fontId="6" fillId="0" borderId="14" xfId="1" applyFont="1" applyBorder="1" applyAlignment="1" applyProtection="1">
      <alignment horizontal="center" vertical="top" wrapText="1"/>
      <protection hidden="1"/>
    </xf>
    <xf numFmtId="44" fontId="6" fillId="0" borderId="15" xfId="1" applyFont="1" applyBorder="1" applyAlignment="1" applyProtection="1">
      <alignment horizontal="center" vertical="top" wrapText="1"/>
      <protection hidden="1"/>
    </xf>
    <xf numFmtId="0" fontId="0" fillId="0" borderId="31" xfId="0" applyBorder="1" applyAlignment="1" applyProtection="1">
      <alignment horizontal="left"/>
      <protection locked="0"/>
    </xf>
    <xf numFmtId="0" fontId="0" fillId="0" borderId="1" xfId="0" applyBorder="1" applyAlignment="1" applyProtection="1">
      <alignment horizontal="left"/>
      <protection locked="0"/>
    </xf>
    <xf numFmtId="0" fontId="6" fillId="0" borderId="42" xfId="0" applyFont="1" applyBorder="1" applyAlignment="1" applyProtection="1">
      <alignment horizontal="center" wrapText="1"/>
      <protection hidden="1"/>
    </xf>
    <xf numFmtId="0" fontId="6" fillId="0" borderId="6" xfId="0" applyFont="1" applyBorder="1" applyAlignment="1" applyProtection="1">
      <alignment horizontal="center" wrapText="1"/>
      <protection hidden="1"/>
    </xf>
    <xf numFmtId="0" fontId="6" fillId="4" borderId="40"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6" fillId="4" borderId="41" xfId="0" applyFont="1" applyFill="1" applyBorder="1" applyAlignment="1" applyProtection="1">
      <alignment horizontal="center"/>
      <protection hidden="1"/>
    </xf>
    <xf numFmtId="0" fontId="7" fillId="0" borderId="0" xfId="0" applyFont="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9" fillId="0" borderId="1" xfId="0" applyFont="1" applyBorder="1" applyAlignment="1" applyProtection="1">
      <alignment horizontal="left"/>
      <protection locked="0" hidden="1"/>
    </xf>
    <xf numFmtId="49" fontId="6" fillId="0" borderId="1" xfId="0" applyNumberFormat="1" applyFont="1" applyBorder="1" applyAlignment="1" applyProtection="1">
      <alignment horizontal="center"/>
      <protection hidden="1"/>
    </xf>
    <xf numFmtId="0" fontId="9" fillId="0" borderId="1" xfId="0" applyFont="1" applyBorder="1" applyAlignment="1" applyProtection="1">
      <alignment horizontal="center"/>
      <protection locked="0" hidden="1"/>
    </xf>
    <xf numFmtId="49" fontId="9" fillId="0" borderId="1" xfId="0" applyNumberFormat="1" applyFont="1" applyBorder="1" applyAlignment="1" applyProtection="1">
      <alignment horizontal="center"/>
      <protection locked="0" hidden="1"/>
    </xf>
    <xf numFmtId="0" fontId="6" fillId="4" borderId="40" xfId="0" applyFont="1" applyFill="1" applyBorder="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41" xfId="0" applyFont="1" applyFill="1" applyBorder="1" applyAlignment="1" applyProtection="1">
      <alignment horizontal="center"/>
      <protection locked="0"/>
    </xf>
    <xf numFmtId="0" fontId="6" fillId="0" borderId="1" xfId="0" applyFont="1" applyBorder="1" applyAlignment="1" applyProtection="1">
      <alignment horizontal="center" wrapText="1"/>
      <protection hidden="1"/>
    </xf>
    <xf numFmtId="0" fontId="0" fillId="0" borderId="0" xfId="0" applyAlignment="1" applyProtection="1">
      <alignment horizontal="left"/>
      <protection locked="0"/>
    </xf>
    <xf numFmtId="0" fontId="12" fillId="0" borderId="0" xfId="0" applyFont="1" applyAlignment="1" applyProtection="1">
      <alignment horizontal="center"/>
      <protection locked="0"/>
    </xf>
    <xf numFmtId="0" fontId="6" fillId="0" borderId="0" xfId="0" applyFont="1" applyAlignment="1" applyProtection="1">
      <alignment horizontal="left"/>
      <protection locked="0"/>
    </xf>
    <xf numFmtId="0" fontId="6" fillId="0" borderId="42"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31"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32" xfId="0" applyFont="1" applyBorder="1" applyAlignment="1" applyProtection="1">
      <alignment horizontal="center"/>
      <protection locked="0"/>
    </xf>
  </cellXfs>
  <cellStyles count="6">
    <cellStyle name="Currency" xfId="1" builtinId="4"/>
    <cellStyle name="Normal" xfId="0" builtinId="0"/>
    <cellStyle name="Normal 2" xfId="2" xr:uid="{00000000-0005-0000-0000-000002000000}"/>
    <cellStyle name="Normal 2 2" xfId="3"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xdr:rowOff>
    </xdr:from>
    <xdr:to>
      <xdr:col>2</xdr:col>
      <xdr:colOff>231774</xdr:colOff>
      <xdr:row>5</xdr:row>
      <xdr:rowOff>57151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
          <a:ext cx="1631949"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28576</xdr:rowOff>
    </xdr:from>
    <xdr:to>
      <xdr:col>2</xdr:col>
      <xdr:colOff>327024</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28576"/>
          <a:ext cx="1631949" cy="9715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opLeftCell="A10" workbookViewId="0">
      <selection activeCell="B39" sqref="B39:K39"/>
    </sheetView>
  </sheetViews>
  <sheetFormatPr defaultRowHeight="15" x14ac:dyDescent="0.25"/>
  <cols>
    <col min="1" max="1" width="6.42578125" customWidth="1"/>
    <col min="3" max="3" width="12.140625" customWidth="1"/>
    <col min="11" max="11" width="27.42578125" customWidth="1"/>
  </cols>
  <sheetData>
    <row r="1" spans="1:11" ht="15" customHeight="1" x14ac:dyDescent="0.25">
      <c r="A1" s="135" t="s">
        <v>353</v>
      </c>
      <c r="B1" s="135"/>
      <c r="C1" s="135"/>
      <c r="D1" s="135"/>
      <c r="E1" s="135"/>
      <c r="F1" s="135"/>
      <c r="G1" s="135"/>
      <c r="H1" s="135"/>
      <c r="I1" s="135"/>
      <c r="J1" s="135"/>
      <c r="K1" s="135"/>
    </row>
    <row r="2" spans="1:11" ht="15" customHeight="1" x14ac:dyDescent="0.25">
      <c r="A2" s="135"/>
      <c r="B2" s="135"/>
      <c r="C2" s="135"/>
      <c r="D2" s="135"/>
      <c r="E2" s="135"/>
      <c r="F2" s="135"/>
      <c r="G2" s="135"/>
      <c r="H2" s="135"/>
      <c r="I2" s="135"/>
      <c r="J2" s="135"/>
      <c r="K2" s="135"/>
    </row>
    <row r="3" spans="1:11" ht="15" customHeight="1" thickBot="1" x14ac:dyDescent="0.3">
      <c r="A3" s="46"/>
      <c r="B3" s="46"/>
      <c r="C3" s="46"/>
      <c r="D3" s="46"/>
      <c r="E3" s="46"/>
      <c r="F3" s="46"/>
      <c r="G3" s="46"/>
      <c r="H3" s="46"/>
      <c r="I3" s="46"/>
      <c r="J3" s="46"/>
      <c r="K3" s="46"/>
    </row>
    <row r="4" spans="1:11" ht="23.25" x14ac:dyDescent="0.25">
      <c r="A4" s="132" t="s">
        <v>354</v>
      </c>
      <c r="B4" s="133"/>
      <c r="C4" s="133"/>
      <c r="D4" s="133"/>
      <c r="E4" s="133"/>
      <c r="F4" s="133"/>
      <c r="G4" s="133"/>
      <c r="H4" s="133"/>
      <c r="I4" s="133"/>
      <c r="J4" s="133"/>
      <c r="K4" s="134"/>
    </row>
    <row r="5" spans="1:11" ht="24" thickBot="1" x14ac:dyDescent="0.3">
      <c r="A5" s="136" t="s">
        <v>352</v>
      </c>
      <c r="B5" s="137"/>
      <c r="C5" s="137"/>
      <c r="D5" s="137"/>
      <c r="E5" s="137"/>
      <c r="F5" s="137"/>
      <c r="G5" s="137"/>
      <c r="H5" s="137"/>
      <c r="I5" s="137"/>
      <c r="J5" s="137"/>
      <c r="K5" s="138"/>
    </row>
    <row r="7" spans="1:11" ht="18.75" x14ac:dyDescent="0.3">
      <c r="A7" s="36">
        <v>1</v>
      </c>
      <c r="B7" s="131" t="s">
        <v>330</v>
      </c>
      <c r="C7" s="131"/>
      <c r="D7" s="131"/>
      <c r="E7" s="131"/>
    </row>
    <row r="8" spans="1:11" ht="18.75" x14ac:dyDescent="0.3">
      <c r="A8" s="36"/>
      <c r="C8" s="139" t="s">
        <v>356</v>
      </c>
      <c r="D8" s="139"/>
      <c r="E8" s="139"/>
      <c r="F8" s="139"/>
      <c r="G8" s="139"/>
      <c r="H8" s="139"/>
    </row>
    <row r="9" spans="1:11" ht="18.75" x14ac:dyDescent="0.3">
      <c r="A9" s="36"/>
      <c r="C9" s="140" t="s">
        <v>357</v>
      </c>
      <c r="D9" s="140"/>
      <c r="E9" s="140"/>
      <c r="F9" s="140"/>
      <c r="G9" s="140"/>
      <c r="H9" s="140"/>
      <c r="I9" s="140"/>
      <c r="J9" s="140"/>
      <c r="K9" s="140"/>
    </row>
    <row r="10" spans="1:11" ht="18.75" x14ac:dyDescent="0.3">
      <c r="A10" s="36"/>
      <c r="C10" s="51"/>
      <c r="D10" s="51"/>
      <c r="E10" s="51"/>
      <c r="F10" s="51"/>
      <c r="G10" s="51"/>
      <c r="H10" s="51"/>
      <c r="I10" s="51"/>
      <c r="J10" s="51"/>
      <c r="K10" s="51"/>
    </row>
    <row r="11" spans="1:11" ht="18.75" x14ac:dyDescent="0.3">
      <c r="A11" s="36"/>
      <c r="B11" s="141" t="s">
        <v>407</v>
      </c>
      <c r="C11" s="141"/>
      <c r="D11" s="141"/>
      <c r="E11" s="141"/>
      <c r="F11" s="141"/>
      <c r="G11" s="141"/>
      <c r="H11" s="141"/>
      <c r="I11" s="141"/>
      <c r="J11" s="141"/>
      <c r="K11" s="141"/>
    </row>
    <row r="12" spans="1:11" ht="40.5" customHeight="1" x14ac:dyDescent="0.3">
      <c r="A12" s="36"/>
      <c r="B12" s="141"/>
      <c r="C12" s="141"/>
      <c r="D12" s="141"/>
      <c r="E12" s="141"/>
      <c r="F12" s="141"/>
      <c r="G12" s="141"/>
      <c r="H12" s="141"/>
      <c r="I12" s="141"/>
      <c r="J12" s="141"/>
      <c r="K12" s="141"/>
    </row>
    <row r="13" spans="1:11" ht="18.75" x14ac:dyDescent="0.3">
      <c r="A13" s="36"/>
      <c r="C13" s="45"/>
    </row>
    <row r="14" spans="1:11" ht="18.75" x14ac:dyDescent="0.3">
      <c r="A14" s="36">
        <v>2</v>
      </c>
      <c r="B14" s="130" t="s">
        <v>355</v>
      </c>
      <c r="C14" s="130"/>
      <c r="D14" s="130"/>
      <c r="E14" s="130"/>
      <c r="F14" s="130"/>
      <c r="G14" s="130"/>
      <c r="H14" s="130"/>
      <c r="I14" s="130"/>
      <c r="J14" s="130"/>
      <c r="K14" s="130"/>
    </row>
    <row r="15" spans="1:11" ht="18.75" x14ac:dyDescent="0.3">
      <c r="A15" s="36"/>
    </row>
    <row r="16" spans="1:11" ht="18.75" x14ac:dyDescent="0.3">
      <c r="A16" s="36">
        <v>3</v>
      </c>
      <c r="B16" s="130" t="s">
        <v>333</v>
      </c>
      <c r="C16" s="130"/>
      <c r="D16" s="130"/>
      <c r="E16" s="130"/>
      <c r="F16" s="130"/>
      <c r="G16" s="130"/>
      <c r="H16" s="130"/>
      <c r="I16" s="130"/>
      <c r="J16" s="130"/>
      <c r="K16" s="130"/>
    </row>
    <row r="17" spans="1:11" ht="18.75" x14ac:dyDescent="0.3">
      <c r="A17" s="36"/>
    </row>
    <row r="18" spans="1:11" ht="18.75" x14ac:dyDescent="0.3">
      <c r="A18" s="36">
        <v>4</v>
      </c>
      <c r="B18" s="130" t="s">
        <v>338</v>
      </c>
      <c r="C18" s="130"/>
      <c r="D18" s="130"/>
      <c r="E18" s="130"/>
      <c r="F18" s="130"/>
      <c r="G18" s="130"/>
      <c r="H18" s="130"/>
      <c r="I18" s="130"/>
      <c r="J18" s="130"/>
      <c r="K18" s="130"/>
    </row>
    <row r="19" spans="1:11" ht="18.75" x14ac:dyDescent="0.3">
      <c r="A19" s="36"/>
    </row>
    <row r="20" spans="1:11" ht="18.75" x14ac:dyDescent="0.3">
      <c r="A20" s="36">
        <v>5</v>
      </c>
      <c r="B20" s="130" t="s">
        <v>331</v>
      </c>
      <c r="C20" s="130"/>
      <c r="D20" s="130"/>
      <c r="E20" s="130"/>
      <c r="F20" s="130"/>
      <c r="G20" s="130"/>
      <c r="H20" s="130"/>
      <c r="I20" s="130"/>
      <c r="J20" s="130"/>
      <c r="K20" s="130"/>
    </row>
    <row r="21" spans="1:11" ht="18.75" x14ac:dyDescent="0.3">
      <c r="A21" s="36"/>
      <c r="C21" s="130" t="s">
        <v>0</v>
      </c>
      <c r="D21" s="130"/>
      <c r="E21" s="130"/>
      <c r="F21" s="130"/>
      <c r="G21" s="130"/>
      <c r="H21" s="130"/>
      <c r="I21" s="130"/>
    </row>
    <row r="22" spans="1:11" ht="18.75" x14ac:dyDescent="0.3">
      <c r="A22" s="36"/>
      <c r="C22" s="130" t="s">
        <v>1</v>
      </c>
      <c r="D22" s="130"/>
      <c r="E22" s="130"/>
      <c r="F22" s="130"/>
      <c r="G22" s="130"/>
      <c r="H22" s="130"/>
      <c r="I22" s="130"/>
    </row>
    <row r="23" spans="1:11" ht="18.75" x14ac:dyDescent="0.3">
      <c r="A23" s="36"/>
      <c r="C23" s="130" t="s">
        <v>342</v>
      </c>
      <c r="D23" s="130"/>
      <c r="E23" s="130"/>
      <c r="F23" s="130"/>
      <c r="G23" s="130"/>
      <c r="H23" s="130"/>
      <c r="I23" s="130"/>
    </row>
    <row r="24" spans="1:11" ht="18.75" x14ac:dyDescent="0.3">
      <c r="A24" s="36"/>
      <c r="C24" s="130" t="s">
        <v>2</v>
      </c>
      <c r="D24" s="130"/>
      <c r="E24" s="130"/>
      <c r="F24" s="130"/>
      <c r="G24" s="130"/>
      <c r="H24" s="130"/>
      <c r="I24" s="130"/>
    </row>
    <row r="25" spans="1:11" ht="18.75" x14ac:dyDescent="0.3">
      <c r="A25" s="36"/>
      <c r="C25" s="130" t="s">
        <v>351</v>
      </c>
      <c r="D25" s="130"/>
      <c r="E25" s="130"/>
      <c r="F25" s="130"/>
      <c r="G25" s="130"/>
      <c r="H25" s="130"/>
      <c r="I25" s="130"/>
      <c r="J25" s="130"/>
      <c r="K25" s="130"/>
    </row>
    <row r="26" spans="1:11" ht="18.75" x14ac:dyDescent="0.3">
      <c r="A26" s="36"/>
    </row>
    <row r="27" spans="1:11" ht="18.75" x14ac:dyDescent="0.3">
      <c r="A27" s="36">
        <v>6</v>
      </c>
      <c r="B27" s="130" t="s">
        <v>332</v>
      </c>
      <c r="C27" s="130"/>
      <c r="D27" s="130"/>
      <c r="E27" s="130"/>
      <c r="F27" s="130"/>
      <c r="G27" s="130"/>
      <c r="H27" s="130"/>
      <c r="I27" s="130"/>
      <c r="J27" s="130"/>
      <c r="K27" s="130"/>
    </row>
    <row r="29" spans="1:11" ht="18.75" x14ac:dyDescent="0.3">
      <c r="C29" s="130" t="s">
        <v>331</v>
      </c>
      <c r="D29" s="130"/>
      <c r="E29" s="130"/>
      <c r="F29" s="130"/>
      <c r="G29" s="130"/>
      <c r="H29" s="130"/>
      <c r="I29" s="130"/>
      <c r="J29" s="130"/>
    </row>
    <row r="30" spans="1:11" ht="18.75" x14ac:dyDescent="0.3">
      <c r="D30" s="130" t="s">
        <v>0</v>
      </c>
      <c r="E30" s="130"/>
      <c r="F30" s="130"/>
      <c r="G30" s="130"/>
      <c r="H30" s="130"/>
      <c r="I30" s="130"/>
      <c r="J30" s="130"/>
    </row>
    <row r="31" spans="1:11" ht="18.75" x14ac:dyDescent="0.3">
      <c r="A31" s="36"/>
      <c r="D31" s="130" t="s">
        <v>1</v>
      </c>
      <c r="E31" s="130"/>
      <c r="F31" s="130"/>
      <c r="G31" s="130"/>
      <c r="H31" s="130"/>
      <c r="I31" s="130"/>
      <c r="J31" s="130"/>
    </row>
    <row r="32" spans="1:11" ht="18.75" x14ac:dyDescent="0.3">
      <c r="A32" s="36"/>
      <c r="D32" s="130" t="s">
        <v>342</v>
      </c>
      <c r="E32" s="130"/>
      <c r="F32" s="130"/>
      <c r="G32" s="130"/>
      <c r="H32" s="130"/>
      <c r="I32" s="130"/>
      <c r="J32" s="130"/>
    </row>
    <row r="33" spans="1:12" ht="18.75" x14ac:dyDescent="0.3">
      <c r="A33" s="36"/>
      <c r="D33" s="130" t="s">
        <v>2</v>
      </c>
      <c r="E33" s="130"/>
      <c r="F33" s="130"/>
      <c r="G33" s="130"/>
      <c r="H33" s="130"/>
      <c r="I33" s="130"/>
      <c r="J33" s="130"/>
    </row>
    <row r="34" spans="1:12" ht="18.75" x14ac:dyDescent="0.3">
      <c r="A34" s="36"/>
    </row>
    <row r="35" spans="1:12" ht="18.75" x14ac:dyDescent="0.3">
      <c r="A35" s="36">
        <v>7</v>
      </c>
      <c r="B35" s="130" t="s">
        <v>334</v>
      </c>
      <c r="C35" s="130"/>
      <c r="D35" s="130"/>
      <c r="E35" s="130"/>
      <c r="F35" s="130"/>
      <c r="G35" s="130"/>
      <c r="H35" s="130"/>
      <c r="I35" s="130"/>
      <c r="J35" s="130"/>
      <c r="K35" s="130"/>
    </row>
    <row r="36" spans="1:12" ht="18.75" x14ac:dyDescent="0.3">
      <c r="A36" s="36"/>
    </row>
    <row r="37" spans="1:12" ht="18.75" x14ac:dyDescent="0.3">
      <c r="A37" s="36">
        <v>8</v>
      </c>
      <c r="B37" s="130" t="s">
        <v>336</v>
      </c>
      <c r="C37" s="130"/>
      <c r="D37" s="130"/>
      <c r="E37" s="130"/>
      <c r="F37" s="130"/>
      <c r="G37" s="130"/>
      <c r="H37" s="130"/>
      <c r="I37" s="130"/>
      <c r="J37" s="130"/>
      <c r="K37" s="130"/>
    </row>
    <row r="38" spans="1:12" ht="18.75" x14ac:dyDescent="0.3">
      <c r="A38" s="36"/>
      <c r="B38" s="36"/>
    </row>
    <row r="39" spans="1:12" ht="18.75" x14ac:dyDescent="0.3">
      <c r="A39" s="36">
        <v>9</v>
      </c>
      <c r="B39" s="130" t="s">
        <v>335</v>
      </c>
      <c r="C39" s="130"/>
      <c r="D39" s="130"/>
      <c r="E39" s="130"/>
      <c r="F39" s="130"/>
      <c r="G39" s="130"/>
      <c r="H39" s="130"/>
      <c r="I39" s="130"/>
      <c r="J39" s="130"/>
      <c r="K39" s="130"/>
    </row>
    <row r="40" spans="1:12" ht="18.75" x14ac:dyDescent="0.3">
      <c r="B40" s="36"/>
    </row>
    <row r="41" spans="1:12" ht="18.75" x14ac:dyDescent="0.3">
      <c r="A41" s="36">
        <v>10</v>
      </c>
      <c r="B41" s="130" t="s">
        <v>337</v>
      </c>
      <c r="C41" s="130"/>
      <c r="D41" s="130"/>
      <c r="E41" s="130"/>
      <c r="F41" s="130"/>
      <c r="G41" s="130"/>
      <c r="H41" s="130"/>
      <c r="I41" s="130"/>
      <c r="J41" s="130"/>
      <c r="K41" s="130"/>
    </row>
    <row r="42" spans="1:12" ht="18.75" x14ac:dyDescent="0.3">
      <c r="A42" s="36"/>
      <c r="B42" s="36"/>
    </row>
    <row r="43" spans="1:12" ht="18.75" x14ac:dyDescent="0.3">
      <c r="A43" s="36">
        <v>11</v>
      </c>
      <c r="B43" s="130" t="s">
        <v>361</v>
      </c>
      <c r="C43" s="130"/>
      <c r="D43" s="130"/>
      <c r="E43" s="130"/>
      <c r="F43" s="130"/>
      <c r="G43" s="139" t="s">
        <v>362</v>
      </c>
      <c r="H43" s="139"/>
      <c r="I43" s="139"/>
      <c r="J43" s="139"/>
    </row>
    <row r="45" spans="1:12" ht="18.75" x14ac:dyDescent="0.3">
      <c r="A45" s="36">
        <v>12</v>
      </c>
      <c r="B45" s="130" t="s">
        <v>339</v>
      </c>
      <c r="C45" s="130"/>
      <c r="D45" s="130"/>
      <c r="E45" s="130"/>
      <c r="F45" s="130"/>
      <c r="G45" s="130"/>
      <c r="H45" s="130"/>
      <c r="I45" s="130"/>
      <c r="J45" s="130"/>
      <c r="K45" s="130"/>
      <c r="L45" s="130"/>
    </row>
    <row r="46" spans="1:12" ht="18.75" x14ac:dyDescent="0.3">
      <c r="C46" s="131" t="s">
        <v>340</v>
      </c>
      <c r="D46" s="131"/>
      <c r="E46" s="131"/>
      <c r="F46" s="131"/>
      <c r="G46" s="131"/>
      <c r="H46" s="131"/>
      <c r="I46" s="131"/>
      <c r="J46" s="131"/>
      <c r="K46" s="131"/>
    </row>
  </sheetData>
  <mergeCells count="30">
    <mergeCell ref="A4:K4"/>
    <mergeCell ref="A1:K2"/>
    <mergeCell ref="A5:K5"/>
    <mergeCell ref="G43:J43"/>
    <mergeCell ref="B7:E7"/>
    <mergeCell ref="C8:H8"/>
    <mergeCell ref="C9:K9"/>
    <mergeCell ref="B14:K14"/>
    <mergeCell ref="B16:K16"/>
    <mergeCell ref="B18:K18"/>
    <mergeCell ref="B20:K20"/>
    <mergeCell ref="C21:I21"/>
    <mergeCell ref="C22:I22"/>
    <mergeCell ref="C23:I23"/>
    <mergeCell ref="C24:I24"/>
    <mergeCell ref="B11:K12"/>
    <mergeCell ref="B41:K41"/>
    <mergeCell ref="B43:F43"/>
    <mergeCell ref="B45:L45"/>
    <mergeCell ref="C46:K46"/>
    <mergeCell ref="D32:J32"/>
    <mergeCell ref="D33:J33"/>
    <mergeCell ref="B35:K35"/>
    <mergeCell ref="B37:K37"/>
    <mergeCell ref="B39:K39"/>
    <mergeCell ref="C25:K25"/>
    <mergeCell ref="B27:K27"/>
    <mergeCell ref="C29:J29"/>
    <mergeCell ref="D30:J30"/>
    <mergeCell ref="D31:J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6"/>
  <sheetViews>
    <sheetView showGridLines="0" tabSelected="1" zoomScale="71" zoomScaleNormal="71" workbookViewId="0">
      <selection activeCell="A8" sqref="A8:C8"/>
    </sheetView>
  </sheetViews>
  <sheetFormatPr defaultColWidth="9.140625" defaultRowHeight="12.75" x14ac:dyDescent="0.2"/>
  <cols>
    <col min="1" max="1" width="12.85546875" style="1" customWidth="1"/>
    <col min="2" max="2" width="11" style="1" customWidth="1"/>
    <col min="3" max="3" width="7.5703125" style="1" customWidth="1"/>
    <col min="4" max="4" width="9.28515625" style="1" customWidth="1"/>
    <col min="5" max="5" width="2.5703125" style="1" customWidth="1"/>
    <col min="6" max="6" width="12.42578125" style="1" customWidth="1"/>
    <col min="7" max="7" width="41" style="1" customWidth="1"/>
    <col min="8" max="8" width="13.85546875" style="1" customWidth="1"/>
    <col min="9" max="9" width="10.7109375" style="1" customWidth="1"/>
    <col min="10" max="10" width="25.140625" style="1" customWidth="1"/>
    <col min="11" max="11" width="15.85546875" style="1" customWidth="1"/>
    <col min="12" max="12" width="20.140625" style="1" customWidth="1"/>
    <col min="13" max="13" width="15.140625" style="1" customWidth="1"/>
    <col min="14" max="16384" width="9.140625" style="1"/>
  </cols>
  <sheetData>
    <row r="1" spans="1:13" ht="12.75" customHeight="1" x14ac:dyDescent="0.2">
      <c r="D1" s="142" t="s">
        <v>289</v>
      </c>
      <c r="E1" s="142"/>
      <c r="F1" s="142"/>
      <c r="G1" s="142"/>
      <c r="H1" s="142"/>
      <c r="I1" s="142"/>
      <c r="J1" s="142"/>
      <c r="K1" s="142"/>
      <c r="L1" s="108"/>
    </row>
    <row r="2" spans="1:13" ht="21.75" customHeight="1" x14ac:dyDescent="0.2">
      <c r="D2" s="142"/>
      <c r="E2" s="142"/>
      <c r="F2" s="142"/>
      <c r="G2" s="142"/>
      <c r="H2" s="142"/>
      <c r="I2" s="142"/>
      <c r="J2" s="142"/>
      <c r="K2" s="142"/>
      <c r="L2" s="108"/>
    </row>
    <row r="3" spans="1:13" ht="12.75" customHeight="1" x14ac:dyDescent="0.2">
      <c r="D3" s="145" t="s">
        <v>326</v>
      </c>
      <c r="E3" s="146"/>
      <c r="F3" s="146"/>
      <c r="G3" s="146"/>
      <c r="H3" s="146"/>
      <c r="I3" s="146"/>
      <c r="J3" s="146"/>
      <c r="K3" s="147"/>
      <c r="L3" s="119"/>
    </row>
    <row r="4" spans="1:13" ht="12.75" customHeight="1" x14ac:dyDescent="0.2">
      <c r="D4" s="7"/>
      <c r="E4" s="7"/>
      <c r="F4" s="7"/>
      <c r="G4" s="7"/>
      <c r="H4" s="7"/>
      <c r="I4" s="7"/>
      <c r="J4" s="7"/>
      <c r="K4" s="7"/>
      <c r="L4" s="7"/>
    </row>
    <row r="5" spans="1:13" ht="15" customHeight="1" x14ac:dyDescent="0.3">
      <c r="D5" s="54"/>
      <c r="E5" s="54"/>
      <c r="F5" s="54"/>
      <c r="G5" s="54"/>
      <c r="H5" s="54"/>
    </row>
    <row r="6" spans="1:13" ht="18" customHeight="1" thickBot="1" x14ac:dyDescent="0.35">
      <c r="A6" s="154" t="s">
        <v>4</v>
      </c>
      <c r="B6" s="154"/>
      <c r="C6" s="154"/>
      <c r="D6" s="152"/>
      <c r="E6" s="152"/>
      <c r="F6" s="152"/>
      <c r="G6" s="152"/>
      <c r="H6" s="152"/>
      <c r="I6" s="54"/>
      <c r="J6" s="29" t="s">
        <v>8</v>
      </c>
      <c r="K6" s="149"/>
      <c r="L6" s="149"/>
      <c r="M6" s="149"/>
    </row>
    <row r="7" spans="1:13" ht="30.75" customHeight="1" x14ac:dyDescent="0.3">
      <c r="A7" s="153" t="s">
        <v>954</v>
      </c>
      <c r="B7" s="153"/>
      <c r="C7" s="153"/>
      <c r="D7" s="157"/>
      <c r="E7" s="157"/>
      <c r="F7" s="157"/>
      <c r="G7" s="157"/>
      <c r="H7" s="157"/>
      <c r="I7" s="55"/>
      <c r="J7" s="6"/>
      <c r="K7" s="150" t="s">
        <v>350</v>
      </c>
      <c r="L7" s="150"/>
      <c r="M7" s="151"/>
    </row>
    <row r="8" spans="1:13" ht="25.5" customHeight="1" thickBot="1" x14ac:dyDescent="0.35">
      <c r="A8" s="158" t="s">
        <v>319</v>
      </c>
      <c r="B8" s="158"/>
      <c r="C8" s="158"/>
      <c r="D8" s="157"/>
      <c r="E8" s="157"/>
      <c r="F8" s="157"/>
      <c r="G8" s="157"/>
      <c r="H8" s="157"/>
      <c r="I8" s="55"/>
      <c r="J8" s="47" t="s">
        <v>345</v>
      </c>
      <c r="K8" s="162"/>
      <c r="L8" s="162"/>
      <c r="M8" s="162"/>
    </row>
    <row r="9" spans="1:13" ht="24" customHeight="1" x14ac:dyDescent="0.2">
      <c r="A9" s="180" t="s">
        <v>359</v>
      </c>
      <c r="B9" s="180"/>
      <c r="C9" s="180"/>
      <c r="D9" s="181"/>
      <c r="E9" s="181"/>
      <c r="F9" s="182" t="s">
        <v>360</v>
      </c>
      <c r="G9" s="182"/>
      <c r="H9" s="182"/>
      <c r="I9" s="18"/>
      <c r="K9" s="150" t="s">
        <v>350</v>
      </c>
      <c r="L9" s="150"/>
      <c r="M9" s="151"/>
    </row>
    <row r="10" spans="1:13" ht="10.5" customHeight="1" thickBot="1" x14ac:dyDescent="0.25">
      <c r="A10" s="49"/>
      <c r="B10" s="49"/>
      <c r="C10" s="49"/>
      <c r="D10" s="103"/>
      <c r="E10" s="103"/>
      <c r="F10" s="105"/>
      <c r="G10" s="105"/>
      <c r="H10" s="105"/>
      <c r="I10" s="18"/>
      <c r="K10" s="52"/>
      <c r="L10" s="52"/>
      <c r="M10" s="53"/>
    </row>
    <row r="11" spans="1:13" ht="16.5" customHeight="1" thickBot="1" x14ac:dyDescent="0.25">
      <c r="A11" s="190" t="s">
        <v>363</v>
      </c>
      <c r="B11" s="190"/>
      <c r="C11" s="49"/>
      <c r="D11" s="104"/>
      <c r="E11" s="103"/>
      <c r="F11" s="191" t="s">
        <v>532</v>
      </c>
      <c r="G11" s="192"/>
      <c r="H11" s="193"/>
      <c r="I11" s="56"/>
      <c r="K11" s="52"/>
      <c r="L11" s="52"/>
      <c r="M11" s="53"/>
    </row>
    <row r="12" spans="1:13" ht="12.75" customHeight="1" x14ac:dyDescent="0.2">
      <c r="A12" s="50"/>
      <c r="B12" s="50"/>
      <c r="C12" s="50"/>
      <c r="F12" s="194"/>
      <c r="G12" s="195"/>
      <c r="H12" s="196"/>
      <c r="I12" s="56"/>
    </row>
    <row r="13" spans="1:13" ht="30.75" customHeight="1" thickBot="1" x14ac:dyDescent="0.35">
      <c r="A13" s="167" t="s">
        <v>328</v>
      </c>
      <c r="B13" s="167"/>
      <c r="C13" s="167"/>
      <c r="D13" s="155"/>
      <c r="E13" s="155"/>
      <c r="F13" s="155"/>
      <c r="G13" s="155"/>
      <c r="H13" s="9"/>
      <c r="I13" s="9"/>
      <c r="J13" s="29" t="s">
        <v>24</v>
      </c>
      <c r="K13" s="148" t="e">
        <f>VLOOKUP(D13,'Student Orgs'!A:K,9)</f>
        <v>#N/A</v>
      </c>
      <c r="L13" s="148"/>
      <c r="M13" s="148"/>
    </row>
    <row r="14" spans="1:13" ht="23.25" customHeight="1" x14ac:dyDescent="0.3">
      <c r="A14" s="183" t="s">
        <v>6</v>
      </c>
      <c r="B14" s="183"/>
      <c r="C14" s="183"/>
      <c r="D14" s="156"/>
      <c r="E14" s="156"/>
      <c r="F14" s="156"/>
      <c r="G14" s="156"/>
      <c r="H14" s="156"/>
      <c r="I14" s="57"/>
    </row>
    <row r="15" spans="1:13" ht="13.5" thickBot="1" x14ac:dyDescent="0.25"/>
    <row r="16" spans="1:13" ht="19.5" customHeight="1" x14ac:dyDescent="0.25">
      <c r="A16" s="90"/>
      <c r="B16" s="210" t="s">
        <v>366</v>
      </c>
      <c r="C16" s="211"/>
      <c r="D16" s="211"/>
      <c r="E16" s="211"/>
      <c r="F16" s="212"/>
      <c r="G16" s="91" t="s">
        <v>327</v>
      </c>
      <c r="H16" s="92"/>
      <c r="I16" s="208" t="s">
        <v>365</v>
      </c>
      <c r="J16" s="92"/>
      <c r="K16" s="92"/>
      <c r="L16" s="92"/>
      <c r="M16" s="93"/>
    </row>
    <row r="17" spans="1:16" ht="19.5" customHeight="1" x14ac:dyDescent="0.25">
      <c r="A17" s="94" t="s">
        <v>0</v>
      </c>
      <c r="B17" s="184" t="s">
        <v>1</v>
      </c>
      <c r="C17" s="185"/>
      <c r="D17" s="185"/>
      <c r="E17" s="185"/>
      <c r="F17" s="186"/>
      <c r="G17" s="95" t="s">
        <v>14</v>
      </c>
      <c r="H17" s="95" t="s">
        <v>2</v>
      </c>
      <c r="I17" s="209"/>
      <c r="J17" s="95" t="s">
        <v>24</v>
      </c>
      <c r="K17" s="96" t="s">
        <v>3</v>
      </c>
      <c r="L17" s="96" t="s">
        <v>468</v>
      </c>
      <c r="M17" s="97" t="s">
        <v>13</v>
      </c>
      <c r="P17" s="18"/>
    </row>
    <row r="18" spans="1:16" ht="19.5" customHeight="1" x14ac:dyDescent="0.25">
      <c r="A18" s="30"/>
      <c r="B18" s="206"/>
      <c r="C18" s="207"/>
      <c r="D18" s="207"/>
      <c r="E18" s="207"/>
      <c r="F18" s="207"/>
      <c r="G18" s="31"/>
      <c r="H18" s="32"/>
      <c r="I18" s="68" t="str">
        <f>IF(H18&gt;0, VLOOKUP($D$13,'Student Orgs'!A:K,2),"")</f>
        <v/>
      </c>
      <c r="J18" s="33" t="str">
        <f t="shared" ref="J18" si="0">IF(H18, +$K$13,"")</f>
        <v/>
      </c>
      <c r="K18" s="34" t="str">
        <f>IF(H18 &gt;0.01,"810-FD Agency","")</f>
        <v/>
      </c>
      <c r="L18" s="121" t="str">
        <f>IF(H18&gt;0, VLOOKUP($D$13,'Student Orgs'!A:K,10),"")</f>
        <v/>
      </c>
      <c r="M18" s="35" t="str">
        <f>IF(H18 &gt;0.01,"920 Agencies","")</f>
        <v/>
      </c>
      <c r="P18" s="19"/>
    </row>
    <row r="19" spans="1:16" ht="19.5" customHeight="1" x14ac:dyDescent="0.25">
      <c r="A19" s="25"/>
      <c r="B19" s="143"/>
      <c r="C19" s="144"/>
      <c r="D19" s="144"/>
      <c r="E19" s="144"/>
      <c r="F19" s="144"/>
      <c r="G19" s="31"/>
      <c r="H19" s="15"/>
      <c r="I19" s="68" t="str">
        <f>IF(H19&gt;0, VLOOKUP($D$13,'Student Orgs'!A:K,2),"")</f>
        <v/>
      </c>
      <c r="J19" s="33" t="str">
        <f t="shared" ref="J19:J28" si="1">IF(H19, +$K$13,"")</f>
        <v/>
      </c>
      <c r="K19" s="34" t="str">
        <f t="shared" ref="K19:K28" si="2">IF(H19 &gt;0.01,"810-FD Agency","")</f>
        <v/>
      </c>
      <c r="L19" s="121" t="str">
        <f>IF(H19&gt;0, VLOOKUP($D$13,'Student Orgs'!A:K,10),"")</f>
        <v/>
      </c>
      <c r="M19" s="35" t="str">
        <f t="shared" ref="M19:M28" si="3">IF(H19 &gt;0.01,"920 Agencies","")</f>
        <v/>
      </c>
      <c r="P19" s="19"/>
    </row>
    <row r="20" spans="1:16" ht="19.5" customHeight="1" x14ac:dyDescent="0.25">
      <c r="A20" s="25"/>
      <c r="B20" s="143"/>
      <c r="C20" s="144"/>
      <c r="D20" s="144"/>
      <c r="E20" s="144"/>
      <c r="F20" s="144"/>
      <c r="G20" s="31"/>
      <c r="H20" s="15"/>
      <c r="I20" s="68" t="str">
        <f>IF(H20&gt;0, VLOOKUP($D$13,'Student Orgs'!A:K,2),"")</f>
        <v/>
      </c>
      <c r="J20" s="33" t="str">
        <f t="shared" si="1"/>
        <v/>
      </c>
      <c r="K20" s="34" t="str">
        <f t="shared" si="2"/>
        <v/>
      </c>
      <c r="L20" s="121" t="str">
        <f>IF(H20&gt;0, VLOOKUP($D$13,'Student Orgs'!A:K,10),"")</f>
        <v/>
      </c>
      <c r="M20" s="35" t="str">
        <f t="shared" si="3"/>
        <v/>
      </c>
      <c r="P20" s="19"/>
    </row>
    <row r="21" spans="1:16" ht="19.5" customHeight="1" x14ac:dyDescent="0.25">
      <c r="A21" s="25"/>
      <c r="B21" s="143"/>
      <c r="C21" s="144"/>
      <c r="D21" s="144"/>
      <c r="E21" s="144"/>
      <c r="F21" s="144"/>
      <c r="G21" s="31"/>
      <c r="H21" s="15"/>
      <c r="I21" s="68" t="str">
        <f>IF(H21&gt;0, VLOOKUP($D$13,'Student Orgs'!A:K,2),"")</f>
        <v/>
      </c>
      <c r="J21" s="33" t="str">
        <f t="shared" si="1"/>
        <v/>
      </c>
      <c r="K21" s="34" t="str">
        <f t="shared" si="2"/>
        <v/>
      </c>
      <c r="L21" s="121" t="str">
        <f>IF(H21&gt;0, VLOOKUP($D$13,'Student Orgs'!A:K,10),"")</f>
        <v/>
      </c>
      <c r="M21" s="35" t="str">
        <f t="shared" si="3"/>
        <v/>
      </c>
      <c r="P21" s="19"/>
    </row>
    <row r="22" spans="1:16" ht="19.5" customHeight="1" x14ac:dyDescent="0.25">
      <c r="A22" s="25"/>
      <c r="B22" s="143"/>
      <c r="C22" s="144"/>
      <c r="D22" s="144"/>
      <c r="E22" s="144"/>
      <c r="F22" s="144"/>
      <c r="G22" s="31"/>
      <c r="H22" s="15"/>
      <c r="I22" s="68" t="str">
        <f>IF(H22&gt;0, VLOOKUP($D$13,'Student Orgs'!A:K,2),"")</f>
        <v/>
      </c>
      <c r="J22" s="33" t="str">
        <f t="shared" si="1"/>
        <v/>
      </c>
      <c r="K22" s="34" t="str">
        <f t="shared" si="2"/>
        <v/>
      </c>
      <c r="L22" s="121" t="str">
        <f>IF(H22&gt;0, VLOOKUP($D$13,'Student Orgs'!A:K,10),"")</f>
        <v/>
      </c>
      <c r="M22" s="35" t="str">
        <f t="shared" si="3"/>
        <v/>
      </c>
      <c r="P22" s="19"/>
    </row>
    <row r="23" spans="1:16" ht="19.5" customHeight="1" x14ac:dyDescent="0.25">
      <c r="A23" s="25"/>
      <c r="B23" s="143"/>
      <c r="C23" s="144"/>
      <c r="D23" s="144"/>
      <c r="E23" s="144"/>
      <c r="F23" s="144"/>
      <c r="G23" s="31"/>
      <c r="H23" s="15"/>
      <c r="I23" s="68" t="str">
        <f>IF(H23&gt;0, VLOOKUP($D$13,'Student Orgs'!A:K,2),"")</f>
        <v/>
      </c>
      <c r="J23" s="33" t="str">
        <f t="shared" si="1"/>
        <v/>
      </c>
      <c r="K23" s="34" t="str">
        <f t="shared" si="2"/>
        <v/>
      </c>
      <c r="L23" s="121" t="str">
        <f>IF(H23&gt;0, VLOOKUP($D$13,'Student Orgs'!A:K,10),"")</f>
        <v/>
      </c>
      <c r="M23" s="35" t="str">
        <f t="shared" si="3"/>
        <v/>
      </c>
      <c r="P23" s="19"/>
    </row>
    <row r="24" spans="1:16" ht="19.5" customHeight="1" x14ac:dyDescent="0.25">
      <c r="A24" s="25"/>
      <c r="B24" s="143"/>
      <c r="C24" s="144"/>
      <c r="D24" s="144"/>
      <c r="E24" s="144"/>
      <c r="F24" s="144"/>
      <c r="G24" s="31"/>
      <c r="H24" s="15"/>
      <c r="I24" s="68" t="str">
        <f>IF(H24&gt;0, VLOOKUP($D$13,'Student Orgs'!A:K,2),"")</f>
        <v/>
      </c>
      <c r="J24" s="33" t="str">
        <f t="shared" si="1"/>
        <v/>
      </c>
      <c r="K24" s="34" t="str">
        <f t="shared" si="2"/>
        <v/>
      </c>
      <c r="L24" s="121" t="str">
        <f>IF(H24&gt;0, VLOOKUP($D$13,'Student Orgs'!A:K,10),"")</f>
        <v/>
      </c>
      <c r="M24" s="35" t="str">
        <f t="shared" si="3"/>
        <v/>
      </c>
      <c r="P24" s="19"/>
    </row>
    <row r="25" spans="1:16" ht="19.5" customHeight="1" x14ac:dyDescent="0.25">
      <c r="A25" s="25"/>
      <c r="B25" s="143"/>
      <c r="C25" s="144"/>
      <c r="D25" s="144"/>
      <c r="E25" s="144"/>
      <c r="F25" s="144"/>
      <c r="G25" s="31"/>
      <c r="H25" s="15"/>
      <c r="I25" s="68" t="str">
        <f>IF(H25&gt;0, VLOOKUP($D$13,'Student Orgs'!A:K,2),"")</f>
        <v/>
      </c>
      <c r="J25" s="33" t="str">
        <f t="shared" si="1"/>
        <v/>
      </c>
      <c r="K25" s="34" t="str">
        <f t="shared" si="2"/>
        <v/>
      </c>
      <c r="L25" s="121" t="str">
        <f>IF(H25&gt;0, VLOOKUP($D$13,'Student Orgs'!A:K,10),"")</f>
        <v/>
      </c>
      <c r="M25" s="35" t="str">
        <f t="shared" si="3"/>
        <v/>
      </c>
      <c r="P25" s="19"/>
    </row>
    <row r="26" spans="1:16" ht="19.5" customHeight="1" x14ac:dyDescent="0.25">
      <c r="A26" s="25"/>
      <c r="B26" s="143"/>
      <c r="C26" s="144"/>
      <c r="D26" s="144"/>
      <c r="E26" s="144"/>
      <c r="F26" s="144"/>
      <c r="G26" s="31"/>
      <c r="H26" s="15"/>
      <c r="I26" s="68" t="str">
        <f>IF(H26&gt;0, VLOOKUP($D$13,'Student Orgs'!A:K,2),"")</f>
        <v/>
      </c>
      <c r="J26" s="33" t="str">
        <f t="shared" si="1"/>
        <v/>
      </c>
      <c r="K26" s="34" t="str">
        <f t="shared" si="2"/>
        <v/>
      </c>
      <c r="L26" s="121" t="str">
        <f>IF(H26&gt;0, VLOOKUP($D$13,'Student Orgs'!A:K,10),"")</f>
        <v/>
      </c>
      <c r="M26" s="35" t="str">
        <f t="shared" si="3"/>
        <v/>
      </c>
      <c r="P26" s="19"/>
    </row>
    <row r="27" spans="1:16" ht="15" customHeight="1" x14ac:dyDescent="0.25">
      <c r="A27" s="25"/>
      <c r="B27" s="143"/>
      <c r="C27" s="144"/>
      <c r="D27" s="144"/>
      <c r="E27" s="144"/>
      <c r="F27" s="144"/>
      <c r="G27" s="31"/>
      <c r="H27" s="15"/>
      <c r="I27" s="68" t="str">
        <f>IF(H27&gt;0, VLOOKUP($D$13,'Student Orgs'!A:K,2),"")</f>
        <v/>
      </c>
      <c r="J27" s="33" t="str">
        <f t="shared" si="1"/>
        <v/>
      </c>
      <c r="K27" s="34" t="str">
        <f t="shared" si="2"/>
        <v/>
      </c>
      <c r="L27" s="121" t="str">
        <f>IF(H27&gt;0, VLOOKUP($D$13,'Student Orgs'!A:K,10),"")</f>
        <v/>
      </c>
      <c r="M27" s="35" t="str">
        <f t="shared" si="3"/>
        <v/>
      </c>
      <c r="P27" s="19"/>
    </row>
    <row r="28" spans="1:16" ht="19.5" customHeight="1" x14ac:dyDescent="0.25">
      <c r="A28" s="25"/>
      <c r="B28" s="143"/>
      <c r="C28" s="144"/>
      <c r="D28" s="144"/>
      <c r="E28" s="144"/>
      <c r="F28" s="144"/>
      <c r="G28" s="31"/>
      <c r="H28" s="15"/>
      <c r="I28" s="68" t="str">
        <f>IF(H28&gt;0, VLOOKUP($D$13,'Student Orgs'!A:K,2),"")</f>
        <v/>
      </c>
      <c r="J28" s="33" t="str">
        <f t="shared" si="1"/>
        <v/>
      </c>
      <c r="K28" s="34" t="str">
        <f t="shared" si="2"/>
        <v/>
      </c>
      <c r="L28" s="121" t="str">
        <f>IF(H28&gt;0, VLOOKUP($D$13,'Student Orgs'!A:K,10),"")</f>
        <v/>
      </c>
      <c r="M28" s="35" t="str">
        <f t="shared" si="3"/>
        <v/>
      </c>
      <c r="P28" s="19"/>
    </row>
    <row r="29" spans="1:16" ht="19.5" customHeight="1" x14ac:dyDescent="0.25">
      <c r="A29" s="48" t="s">
        <v>0</v>
      </c>
      <c r="B29" s="177" t="s">
        <v>347</v>
      </c>
      <c r="C29" s="178"/>
      <c r="D29" s="178"/>
      <c r="E29" s="178"/>
      <c r="F29" s="178"/>
      <c r="G29" s="179"/>
      <c r="H29" s="79"/>
      <c r="I29" s="79"/>
      <c r="J29" s="80"/>
      <c r="K29" s="81"/>
      <c r="L29" s="111"/>
      <c r="M29" s="82"/>
    </row>
    <row r="30" spans="1:16" ht="19.5" customHeight="1" x14ac:dyDescent="0.25">
      <c r="A30" s="25"/>
      <c r="B30" s="41" t="s">
        <v>358</v>
      </c>
      <c r="C30" s="39"/>
      <c r="D30" s="42" t="s">
        <v>346</v>
      </c>
      <c r="E30" s="22"/>
      <c r="F30" s="66">
        <v>0.65500000000000003</v>
      </c>
      <c r="G30" s="71" t="str">
        <f>IF(C30&gt;0,"Travel Expense","")</f>
        <v/>
      </c>
      <c r="H30" s="68">
        <f>+C30*F30</f>
        <v>0</v>
      </c>
      <c r="I30" s="68" t="str">
        <f>IF(H30&gt;0, VLOOKUP($D$13,'Student Orgs'!A:K,2),"")</f>
        <v/>
      </c>
      <c r="J30" s="33" t="str">
        <f t="shared" ref="J30:J31" si="4">IF(H30, +$K$13,"")</f>
        <v/>
      </c>
      <c r="K30" s="34" t="str">
        <f t="shared" ref="K30:K31" si="5">IF(H30 &gt;0.01,"810-FD Agency","")</f>
        <v/>
      </c>
      <c r="L30" s="121" t="str">
        <f>IF(H30&gt;0, VLOOKUP($D$13,'Student Orgs'!A:K,10),"")</f>
        <v/>
      </c>
      <c r="M30" s="35" t="str">
        <f t="shared" ref="M30:M31" si="6">IF(H30 &gt;0.01,"920 Agencies","")</f>
        <v/>
      </c>
    </row>
    <row r="31" spans="1:16" ht="19.5" customHeight="1" thickBot="1" x14ac:dyDescent="0.3">
      <c r="A31" s="27"/>
      <c r="B31" s="41" t="s">
        <v>358</v>
      </c>
      <c r="C31" s="44"/>
      <c r="D31" s="43" t="s">
        <v>346</v>
      </c>
      <c r="E31" s="40"/>
      <c r="F31" s="67">
        <v>0.65500000000000003</v>
      </c>
      <c r="G31" s="72" t="str">
        <f>IF(C31&gt;0,"Travel Expense","")</f>
        <v/>
      </c>
      <c r="H31" s="73">
        <f>+C31*F31</f>
        <v>0</v>
      </c>
      <c r="I31" s="68" t="str">
        <f>IF(H31&gt;0, VLOOKUP($D$13,'Student Orgs'!A:K,2),"")</f>
        <v/>
      </c>
      <c r="J31" s="33" t="str">
        <f t="shared" si="4"/>
        <v/>
      </c>
      <c r="K31" s="34" t="str">
        <f t="shared" si="5"/>
        <v/>
      </c>
      <c r="L31" s="121" t="str">
        <f>IF(H31&gt;0, VLOOKUP($D$13,'Student Orgs'!A:K,10),"")</f>
        <v/>
      </c>
      <c r="M31" s="35" t="str">
        <f t="shared" si="6"/>
        <v/>
      </c>
    </row>
    <row r="32" spans="1:16" ht="19.5" customHeight="1" x14ac:dyDescent="0.25">
      <c r="A32" s="168" t="s">
        <v>349</v>
      </c>
      <c r="B32" s="169"/>
      <c r="C32" s="169"/>
      <c r="D32" s="169"/>
      <c r="E32" s="169"/>
      <c r="F32" s="170"/>
      <c r="G32" s="84" t="s">
        <v>322</v>
      </c>
      <c r="H32" s="85">
        <f>SUM(H18:H31)</f>
        <v>0</v>
      </c>
      <c r="I32" s="197" t="s">
        <v>324</v>
      </c>
      <c r="J32" s="198"/>
      <c r="K32" s="198"/>
      <c r="L32" s="198"/>
      <c r="M32" s="199"/>
    </row>
    <row r="33" spans="1:16" ht="19.5" customHeight="1" x14ac:dyDescent="0.25">
      <c r="A33" s="171"/>
      <c r="B33" s="172"/>
      <c r="C33" s="172"/>
      <c r="D33" s="172"/>
      <c r="E33" s="172"/>
      <c r="F33" s="173"/>
      <c r="G33" s="86" t="s">
        <v>364</v>
      </c>
      <c r="H33" s="87" t="str">
        <f>IF('Continuation Sheet'!H35&gt;0,'Continuation Sheet'!H35,"N/A")</f>
        <v>N/A</v>
      </c>
      <c r="I33" s="200" t="s">
        <v>325</v>
      </c>
      <c r="J33" s="201"/>
      <c r="K33" s="201"/>
      <c r="L33" s="201"/>
      <c r="M33" s="202"/>
    </row>
    <row r="34" spans="1:16" ht="19.5" customHeight="1" thickBot="1" x14ac:dyDescent="0.35">
      <c r="A34" s="174"/>
      <c r="B34" s="175"/>
      <c r="C34" s="175"/>
      <c r="D34" s="175"/>
      <c r="E34" s="175"/>
      <c r="F34" s="176"/>
      <c r="G34" s="88" t="s">
        <v>323</v>
      </c>
      <c r="H34" s="89">
        <f>SUM(H32:H33)</f>
        <v>0</v>
      </c>
      <c r="I34" s="203"/>
      <c r="J34" s="204"/>
      <c r="K34" s="204"/>
      <c r="L34" s="204"/>
      <c r="M34" s="205"/>
    </row>
    <row r="35" spans="1:16" ht="19.5" customHeight="1" thickBot="1" x14ac:dyDescent="0.35">
      <c r="A35" s="99"/>
      <c r="B35" s="99"/>
      <c r="C35" s="99"/>
      <c r="D35" s="99"/>
      <c r="E35" s="99"/>
      <c r="F35" s="99"/>
      <c r="G35" s="100"/>
      <c r="H35" s="101"/>
      <c r="I35" s="102"/>
      <c r="J35" s="102"/>
      <c r="K35" s="102"/>
      <c r="L35" s="102"/>
      <c r="M35" s="102"/>
    </row>
    <row r="36" spans="1:16" ht="19.5" customHeight="1" thickBot="1" x14ac:dyDescent="0.25">
      <c r="A36" s="187" t="s">
        <v>408</v>
      </c>
      <c r="B36" s="188"/>
      <c r="C36" s="188"/>
      <c r="D36" s="188"/>
      <c r="E36" s="188"/>
      <c r="F36" s="188"/>
      <c r="G36" s="188"/>
      <c r="H36" s="188"/>
      <c r="I36" s="188"/>
      <c r="J36" s="188"/>
      <c r="K36" s="188"/>
      <c r="L36" s="188"/>
      <c r="M36" s="189"/>
    </row>
    <row r="37" spans="1:16" ht="18.75" customHeight="1" x14ac:dyDescent="0.25">
      <c r="A37" s="159" t="s">
        <v>341</v>
      </c>
      <c r="B37" s="160"/>
      <c r="C37" s="160"/>
      <c r="D37" s="160"/>
      <c r="E37" s="160"/>
      <c r="F37" s="160"/>
      <c r="G37" s="160"/>
      <c r="H37" s="160"/>
      <c r="I37" s="160"/>
      <c r="J37" s="160"/>
      <c r="K37" s="160"/>
      <c r="L37" s="160"/>
      <c r="M37" s="161"/>
    </row>
    <row r="38" spans="1:16" ht="18.75" customHeight="1" thickBot="1" x14ac:dyDescent="0.3">
      <c r="A38" s="164" t="s">
        <v>348</v>
      </c>
      <c r="B38" s="165"/>
      <c r="C38" s="165"/>
      <c r="D38" s="165"/>
      <c r="E38" s="165"/>
      <c r="F38" s="165"/>
      <c r="G38" s="165"/>
      <c r="H38" s="165"/>
      <c r="I38" s="165"/>
      <c r="J38" s="165"/>
      <c r="K38" s="165"/>
      <c r="L38" s="165"/>
      <c r="M38" s="166"/>
    </row>
    <row r="39" spans="1:16" ht="26.25" customHeight="1" x14ac:dyDescent="0.25">
      <c r="A39" s="3"/>
      <c r="B39" s="2"/>
      <c r="C39" s="2"/>
      <c r="D39" s="2"/>
      <c r="E39" s="2"/>
      <c r="G39" s="2"/>
      <c r="K39" s="9" t="s">
        <v>533</v>
      </c>
      <c r="L39" s="9"/>
    </row>
    <row r="40" spans="1:16" ht="18.75" customHeight="1" x14ac:dyDescent="0.25">
      <c r="A40" s="5" t="s">
        <v>7</v>
      </c>
      <c r="B40" s="5"/>
      <c r="C40" s="6"/>
      <c r="D40" s="6"/>
      <c r="E40" s="10"/>
      <c r="F40" s="6"/>
      <c r="G40" s="5" t="s">
        <v>5</v>
      </c>
    </row>
    <row r="41" spans="1:16" ht="26.25" customHeight="1" x14ac:dyDescent="0.25">
      <c r="A41" s="11"/>
      <c r="B41" s="12"/>
      <c r="C41" s="11"/>
      <c r="D41" s="11"/>
      <c r="E41" s="13"/>
      <c r="F41" s="6"/>
      <c r="G41" s="11"/>
      <c r="J41" s="163"/>
      <c r="K41" s="163"/>
      <c r="L41" s="5"/>
      <c r="N41" s="20"/>
      <c r="O41" s="20"/>
      <c r="P41" s="20"/>
    </row>
    <row r="42" spans="1:16" ht="18.75" customHeight="1" x14ac:dyDescent="0.25">
      <c r="A42" s="5" t="s">
        <v>12</v>
      </c>
      <c r="B42" s="6"/>
      <c r="C42" s="6"/>
      <c r="D42" s="6"/>
      <c r="E42" s="14"/>
      <c r="F42" s="6"/>
      <c r="G42" s="5" t="s">
        <v>5</v>
      </c>
      <c r="J42" s="5" t="s">
        <v>9</v>
      </c>
      <c r="K42" s="6"/>
      <c r="L42" s="6"/>
      <c r="N42" s="6"/>
      <c r="O42" s="6"/>
      <c r="P42" s="14"/>
    </row>
    <row r="43" spans="1:16" ht="26.25" customHeight="1" x14ac:dyDescent="0.25">
      <c r="A43" s="11"/>
      <c r="B43" s="11"/>
      <c r="C43" s="11"/>
      <c r="D43" s="11"/>
      <c r="E43" s="11"/>
      <c r="F43" s="6"/>
      <c r="G43" s="11"/>
      <c r="J43" s="163"/>
      <c r="K43" s="163"/>
      <c r="L43" s="5"/>
      <c r="N43" s="6"/>
      <c r="O43" s="6"/>
      <c r="P43" s="6"/>
    </row>
    <row r="44" spans="1:16" ht="15.75" x14ac:dyDescent="0.25">
      <c r="A44" s="5" t="s">
        <v>10</v>
      </c>
      <c r="B44" s="6"/>
      <c r="C44" s="6"/>
      <c r="D44" s="6"/>
      <c r="E44" s="6"/>
      <c r="F44" s="6"/>
      <c r="G44" s="5" t="s">
        <v>5</v>
      </c>
      <c r="J44" s="5" t="s">
        <v>11</v>
      </c>
      <c r="K44" s="6"/>
      <c r="L44" s="6"/>
      <c r="N44" s="6"/>
      <c r="O44" s="6"/>
      <c r="P44" s="6"/>
    </row>
    <row r="45" spans="1:16" ht="15.75" x14ac:dyDescent="0.25">
      <c r="F45" s="6"/>
      <c r="G45" s="6"/>
    </row>
    <row r="46" spans="1:16" ht="15.75" x14ac:dyDescent="0.25">
      <c r="G46" s="6"/>
      <c r="H46" s="6"/>
      <c r="I46" s="6"/>
    </row>
  </sheetData>
  <sheetProtection selectLockedCells="1"/>
  <mergeCells count="45">
    <mergeCell ref="A36:M36"/>
    <mergeCell ref="A11:B11"/>
    <mergeCell ref="F11:H12"/>
    <mergeCell ref="I32:M32"/>
    <mergeCell ref="I33:M34"/>
    <mergeCell ref="B18:F18"/>
    <mergeCell ref="B19:F19"/>
    <mergeCell ref="B20:F20"/>
    <mergeCell ref="B21:F21"/>
    <mergeCell ref="B22:F22"/>
    <mergeCell ref="I16:I17"/>
    <mergeCell ref="B16:F16"/>
    <mergeCell ref="B26:F26"/>
    <mergeCell ref="A37:M37"/>
    <mergeCell ref="K8:M8"/>
    <mergeCell ref="J41:K41"/>
    <mergeCell ref="J43:K43"/>
    <mergeCell ref="A38:M38"/>
    <mergeCell ref="A13:C13"/>
    <mergeCell ref="B28:F28"/>
    <mergeCell ref="A32:F34"/>
    <mergeCell ref="K9:M9"/>
    <mergeCell ref="B29:G29"/>
    <mergeCell ref="A9:C9"/>
    <mergeCell ref="D9:E9"/>
    <mergeCell ref="F9:H9"/>
    <mergeCell ref="A14:C14"/>
    <mergeCell ref="B27:F27"/>
    <mergeCell ref="B17:F17"/>
    <mergeCell ref="D1:K2"/>
    <mergeCell ref="B23:F23"/>
    <mergeCell ref="B24:F24"/>
    <mergeCell ref="B25:F25"/>
    <mergeCell ref="D3:K3"/>
    <mergeCell ref="K13:M13"/>
    <mergeCell ref="K6:M6"/>
    <mergeCell ref="K7:M7"/>
    <mergeCell ref="D6:H6"/>
    <mergeCell ref="A7:C7"/>
    <mergeCell ref="A6:C6"/>
    <mergeCell ref="D13:G13"/>
    <mergeCell ref="D14:H14"/>
    <mergeCell ref="D7:H7"/>
    <mergeCell ref="D8:H8"/>
    <mergeCell ref="A8:C8"/>
  </mergeCells>
  <dataValidations xWindow="437" yWindow="563" count="1">
    <dataValidation allowBlank="1" showErrorMessage="1" sqref="G30:G31" xr:uid="{00000000-0002-0000-0100-000000000000}"/>
  </dataValidations>
  <printOptions horizontalCentered="1" verticalCentered="1"/>
  <pageMargins left="0.2" right="0.2" top="0.25" bottom="0.25" header="0.3" footer="0.3"/>
  <pageSetup scale="68" orientation="landscape" r:id="rId1"/>
  <drawing r:id="rId2"/>
  <extLst>
    <ext xmlns:x14="http://schemas.microsoft.com/office/spreadsheetml/2009/9/main" uri="{CCE6A557-97BC-4b89-ADB6-D9C93CAAB3DF}">
      <x14:dataValidations xmlns:xm="http://schemas.microsoft.com/office/excel/2006/main" xWindow="437" yWindow="563" count="2">
        <x14:dataValidation type="list" allowBlank="1" showInputMessage="1" showErrorMessage="1" promptTitle="Instructions" prompt="To select a Spend Category - click on the down arrow which appears on the right side of the cell.  Use the scroll bar on the right to locate correct spend category which matches line item and click on it to select." xr:uid="{00000000-0002-0000-0100-000001000000}">
          <x14:formula1>
            <xm:f>'Spend Categories'!$A$2:$A$9</xm:f>
          </x14:formula1>
          <xm:sqref>G18:G28</xm:sqref>
        </x14:dataValidation>
        <x14:dataValidation type="list" allowBlank="1" showInputMessage="1" showErrorMessage="1" promptTitle="Instruction" prompt="To select Student Organization - click on the down arrow appearing on the right side of the cell.  Use the scroll bar on the right side to locate club name.  Click on the name of the club to select it." xr:uid="{00000000-0002-0000-0100-000002000000}">
          <x14:formula1>
            <xm:f>'Student Orgs'!$A$2:$A$306</xm:f>
          </x14:formula1>
          <xm:sqref>D13:G13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1"/>
  <sheetViews>
    <sheetView showGridLines="0" zoomScaleNormal="100" workbookViewId="0"/>
  </sheetViews>
  <sheetFormatPr defaultColWidth="9.140625" defaultRowHeight="12.75" x14ac:dyDescent="0.2"/>
  <cols>
    <col min="1" max="1" width="12.7109375" style="1" customWidth="1"/>
    <col min="2" max="2" width="9.28515625" style="1" customWidth="1"/>
    <col min="3" max="3" width="10.42578125" style="1" customWidth="1"/>
    <col min="4" max="4" width="9.28515625" style="1" customWidth="1"/>
    <col min="5" max="5" width="2.5703125" style="1" customWidth="1"/>
    <col min="6" max="6" width="12.42578125" style="1" customWidth="1"/>
    <col min="7" max="7" width="33.42578125" style="1" customWidth="1"/>
    <col min="8" max="9" width="12.28515625" style="1" customWidth="1"/>
    <col min="10" max="10" width="25.140625" style="1" customWidth="1"/>
    <col min="11" max="11" width="15.85546875" style="1" customWidth="1"/>
    <col min="12" max="12" width="19.140625" style="1" customWidth="1"/>
    <col min="13" max="13" width="15.140625" style="1" customWidth="1"/>
    <col min="14" max="16384" width="9.140625" style="1"/>
  </cols>
  <sheetData>
    <row r="1" spans="1:16" ht="12.75" customHeight="1" x14ac:dyDescent="0.2">
      <c r="D1" s="213" t="s">
        <v>289</v>
      </c>
      <c r="E1" s="213"/>
      <c r="F1" s="213"/>
      <c r="G1" s="213"/>
      <c r="H1" s="213"/>
      <c r="I1" s="213"/>
      <c r="J1" s="213"/>
      <c r="K1" s="213"/>
      <c r="L1" s="110"/>
    </row>
    <row r="2" spans="1:16" ht="21.75" customHeight="1" x14ac:dyDescent="0.2">
      <c r="D2" s="213"/>
      <c r="E2" s="213"/>
      <c r="F2" s="213"/>
      <c r="G2" s="213"/>
      <c r="H2" s="213"/>
      <c r="I2" s="213"/>
      <c r="J2" s="213"/>
      <c r="K2" s="213"/>
      <c r="L2" s="110"/>
    </row>
    <row r="3" spans="1:16" ht="25.5" customHeight="1" x14ac:dyDescent="0.4">
      <c r="D3" s="226" t="s">
        <v>321</v>
      </c>
      <c r="E3" s="226"/>
      <c r="F3" s="226"/>
      <c r="G3" s="226"/>
      <c r="H3" s="226"/>
      <c r="I3" s="226"/>
      <c r="J3" s="226"/>
      <c r="K3" s="226"/>
      <c r="L3" s="109"/>
    </row>
    <row r="4" spans="1:16" ht="12.75" customHeight="1" x14ac:dyDescent="0.2">
      <c r="D4" s="214" t="s">
        <v>290</v>
      </c>
      <c r="E4" s="215"/>
      <c r="F4" s="215"/>
      <c r="G4" s="215"/>
      <c r="H4" s="215"/>
      <c r="I4" s="215"/>
      <c r="J4" s="215"/>
      <c r="K4" s="216"/>
      <c r="L4" s="52"/>
    </row>
    <row r="6" spans="1:16" ht="18" customHeight="1" x14ac:dyDescent="0.3">
      <c r="A6" s="227" t="s">
        <v>4</v>
      </c>
      <c r="B6" s="227"/>
      <c r="C6" s="6"/>
      <c r="D6" s="217">
        <f>+'Expense Report'!D6:H6</f>
        <v>0</v>
      </c>
      <c r="E6" s="217"/>
      <c r="F6" s="217"/>
      <c r="G6" s="217"/>
      <c r="H6" s="217"/>
      <c r="I6" s="54"/>
      <c r="J6" s="29" t="s">
        <v>8</v>
      </c>
      <c r="K6" s="218">
        <f>+'Expense Report'!K6:M6</f>
        <v>0</v>
      </c>
      <c r="L6" s="218"/>
      <c r="M6" s="218"/>
    </row>
    <row r="7" spans="1:16" ht="9.75" customHeight="1" x14ac:dyDescent="0.3">
      <c r="A7" s="8"/>
      <c r="B7" s="8"/>
      <c r="C7" s="6"/>
      <c r="D7" s="54"/>
      <c r="E7" s="54"/>
      <c r="F7" s="54"/>
      <c r="G7" s="54"/>
      <c r="H7" s="54"/>
      <c r="I7" s="54"/>
      <c r="J7" s="29"/>
      <c r="K7" s="98"/>
      <c r="L7" s="98"/>
      <c r="M7" s="98"/>
    </row>
    <row r="8" spans="1:16" ht="18" customHeight="1" x14ac:dyDescent="0.25">
      <c r="A8" s="8"/>
      <c r="B8" s="9"/>
      <c r="C8" s="6"/>
      <c r="J8" s="4"/>
      <c r="K8" s="106"/>
      <c r="L8" s="106"/>
      <c r="M8" s="106"/>
    </row>
    <row r="9" spans="1:16" ht="18" customHeight="1" x14ac:dyDescent="0.3">
      <c r="A9" s="227" t="s">
        <v>329</v>
      </c>
      <c r="B9" s="227"/>
      <c r="C9" s="6"/>
      <c r="D9" s="219">
        <f>+'Expense Report'!D13:G13</f>
        <v>0</v>
      </c>
      <c r="E9" s="219"/>
      <c r="F9" s="219"/>
      <c r="G9" s="219"/>
      <c r="H9" s="107"/>
      <c r="I9" s="9"/>
      <c r="J9" s="29" t="s">
        <v>24</v>
      </c>
      <c r="K9" s="224" t="e">
        <f>+'Expense Report'!K13:M13</f>
        <v>#N/A</v>
      </c>
      <c r="L9" s="224"/>
      <c r="M9" s="224"/>
    </row>
    <row r="10" spans="1:16" ht="30" customHeight="1" x14ac:dyDescent="0.3">
      <c r="A10" s="227" t="s">
        <v>6</v>
      </c>
      <c r="B10" s="227"/>
      <c r="C10" s="227"/>
      <c r="D10" s="220">
        <f>+'Expense Report'!D14:H14</f>
        <v>0</v>
      </c>
      <c r="E10" s="220"/>
      <c r="F10" s="220"/>
      <c r="G10" s="220"/>
      <c r="H10" s="220"/>
      <c r="I10" s="57"/>
    </row>
    <row r="11" spans="1:16" ht="9.75" customHeight="1" thickBot="1" x14ac:dyDescent="0.25"/>
    <row r="12" spans="1:16" ht="19.5" customHeight="1" x14ac:dyDescent="0.25">
      <c r="A12" s="59"/>
      <c r="B12" s="221" t="s">
        <v>366</v>
      </c>
      <c r="C12" s="222"/>
      <c r="D12" s="222"/>
      <c r="E12" s="222"/>
      <c r="F12" s="223"/>
      <c r="G12" s="83" t="s">
        <v>327</v>
      </c>
      <c r="H12" s="60"/>
      <c r="I12" s="228" t="s">
        <v>365</v>
      </c>
      <c r="J12" s="60"/>
      <c r="K12" s="60"/>
      <c r="L12" s="60"/>
      <c r="M12" s="61"/>
      <c r="P12" s="19"/>
    </row>
    <row r="13" spans="1:16" ht="19.5" customHeight="1" x14ac:dyDescent="0.25">
      <c r="A13" s="62" t="s">
        <v>0</v>
      </c>
      <c r="B13" s="230" t="s">
        <v>1</v>
      </c>
      <c r="C13" s="231"/>
      <c r="D13" s="231"/>
      <c r="E13" s="231"/>
      <c r="F13" s="232"/>
      <c r="G13" s="38" t="s">
        <v>14</v>
      </c>
      <c r="H13" s="38" t="s">
        <v>2</v>
      </c>
      <c r="I13" s="229"/>
      <c r="J13" s="38" t="s">
        <v>24</v>
      </c>
      <c r="K13" s="37" t="s">
        <v>3</v>
      </c>
      <c r="L13" s="37" t="s">
        <v>468</v>
      </c>
      <c r="M13" s="63" t="s">
        <v>13</v>
      </c>
      <c r="P13" s="19"/>
    </row>
    <row r="14" spans="1:16" ht="19.5" customHeight="1" x14ac:dyDescent="0.25">
      <c r="A14" s="30"/>
      <c r="B14" s="206"/>
      <c r="C14" s="207"/>
      <c r="D14" s="207"/>
      <c r="E14" s="207"/>
      <c r="F14" s="207"/>
      <c r="G14" s="31"/>
      <c r="H14" s="32"/>
      <c r="I14" s="112" t="str">
        <f>IF(H14&gt;0,VLOOKUP($D$9,'Student Orgs'!A:K,2),"")</f>
        <v/>
      </c>
      <c r="J14" s="113" t="str">
        <f>IF(H14, +$K$9,"")</f>
        <v/>
      </c>
      <c r="K14" s="114" t="str">
        <f>IF(H14 &gt;0.01,"810-FD Agency","")</f>
        <v/>
      </c>
      <c r="L14" s="121" t="str">
        <f>IF(H14&gt;0, VLOOKUP($D$9,'Student Orgs'!A:K,10),"")</f>
        <v/>
      </c>
      <c r="M14" s="115" t="str">
        <f>IF(H14 &gt;0.01,"920 Agencies","")</f>
        <v/>
      </c>
      <c r="P14" s="19"/>
    </row>
    <row r="15" spans="1:16" ht="19.5" customHeight="1" x14ac:dyDescent="0.25">
      <c r="A15" s="25"/>
      <c r="B15" s="143"/>
      <c r="C15" s="144"/>
      <c r="D15" s="144"/>
      <c r="E15" s="144"/>
      <c r="F15" s="144"/>
      <c r="G15" s="31"/>
      <c r="H15" s="15"/>
      <c r="I15" s="112" t="str">
        <f>IF(H15&gt;0,VLOOKUP($D$9,'Student Orgs'!A:K,2),"")</f>
        <v/>
      </c>
      <c r="J15" s="113" t="str">
        <f t="shared" ref="J15:J31" si="0">IF(H15, +$K$9,"")</f>
        <v/>
      </c>
      <c r="K15" s="114" t="str">
        <f t="shared" ref="K15:K31" si="1">IF(H15 &gt;0.01,"810-FD Agency","")</f>
        <v/>
      </c>
      <c r="L15" s="121" t="str">
        <f>IF(H15&gt;0, VLOOKUP($D$9,'Student Orgs'!A:K,10),"")</f>
        <v/>
      </c>
      <c r="M15" s="115" t="str">
        <f t="shared" ref="M15:M31" si="2">IF(H15 &gt;0.01,"920 Agencies","")</f>
        <v/>
      </c>
      <c r="P15" s="19"/>
    </row>
    <row r="16" spans="1:16" ht="19.5" customHeight="1" x14ac:dyDescent="0.25">
      <c r="A16" s="25"/>
      <c r="B16" s="143"/>
      <c r="C16" s="144"/>
      <c r="D16" s="144"/>
      <c r="E16" s="144"/>
      <c r="F16" s="144"/>
      <c r="G16" s="31"/>
      <c r="H16" s="15"/>
      <c r="I16" s="112" t="str">
        <f>IF(H16&gt;0,VLOOKUP($D$9,'Student Orgs'!A:K,2),"")</f>
        <v/>
      </c>
      <c r="J16" s="113" t="str">
        <f t="shared" si="0"/>
        <v/>
      </c>
      <c r="K16" s="114" t="str">
        <f t="shared" si="1"/>
        <v/>
      </c>
      <c r="L16" s="121" t="str">
        <f>IF(H16&gt;0, VLOOKUP($D$9,'Student Orgs'!A:K,10),"")</f>
        <v/>
      </c>
      <c r="M16" s="115" t="str">
        <f t="shared" si="2"/>
        <v/>
      </c>
      <c r="P16" s="19"/>
    </row>
    <row r="17" spans="1:16" ht="19.5" customHeight="1" x14ac:dyDescent="0.25">
      <c r="A17" s="25"/>
      <c r="B17" s="143"/>
      <c r="C17" s="144"/>
      <c r="D17" s="144"/>
      <c r="E17" s="144"/>
      <c r="F17" s="144"/>
      <c r="G17" s="31"/>
      <c r="H17" s="15"/>
      <c r="I17" s="112" t="str">
        <f>IF(H17&gt;0,VLOOKUP($D$9,'Student Orgs'!A:K,2),"")</f>
        <v/>
      </c>
      <c r="J17" s="113" t="str">
        <f t="shared" si="0"/>
        <v/>
      </c>
      <c r="K17" s="114" t="str">
        <f t="shared" si="1"/>
        <v/>
      </c>
      <c r="L17" s="121" t="str">
        <f>IF(H17&gt;0, VLOOKUP($D$9,'Student Orgs'!A:K,10),"")</f>
        <v/>
      </c>
      <c r="M17" s="115" t="str">
        <f t="shared" si="2"/>
        <v/>
      </c>
      <c r="P17" s="19"/>
    </row>
    <row r="18" spans="1:16" ht="19.5" customHeight="1" x14ac:dyDescent="0.25">
      <c r="A18" s="25"/>
      <c r="B18" s="143"/>
      <c r="C18" s="144"/>
      <c r="D18" s="144"/>
      <c r="E18" s="144"/>
      <c r="F18" s="144"/>
      <c r="G18" s="31"/>
      <c r="H18" s="15"/>
      <c r="I18" s="112" t="str">
        <f>IF(H18&gt;0,VLOOKUP($D$9,'Student Orgs'!A:K,2),"")</f>
        <v/>
      </c>
      <c r="J18" s="113" t="str">
        <f t="shared" si="0"/>
        <v/>
      </c>
      <c r="K18" s="114" t="str">
        <f t="shared" si="1"/>
        <v/>
      </c>
      <c r="L18" s="121" t="str">
        <f>IF(H18&gt;0, VLOOKUP($D$9,'Student Orgs'!A:K,10),"")</f>
        <v/>
      </c>
      <c r="M18" s="115" t="str">
        <f t="shared" si="2"/>
        <v/>
      </c>
      <c r="P18" s="19"/>
    </row>
    <row r="19" spans="1:16" ht="19.5" customHeight="1" x14ac:dyDescent="0.25">
      <c r="A19" s="25"/>
      <c r="B19" s="21"/>
      <c r="C19" s="22"/>
      <c r="D19" s="22"/>
      <c r="E19" s="22"/>
      <c r="F19" s="22"/>
      <c r="G19" s="31"/>
      <c r="H19" s="15"/>
      <c r="I19" s="112" t="str">
        <f>IF(H19&gt;0,VLOOKUP($D$9,'Student Orgs'!A:K,2),"")</f>
        <v/>
      </c>
      <c r="J19" s="113" t="str">
        <f t="shared" si="0"/>
        <v/>
      </c>
      <c r="K19" s="114" t="str">
        <f t="shared" si="1"/>
        <v/>
      </c>
      <c r="L19" s="121" t="str">
        <f>IF(H19&gt;0, VLOOKUP($D$9,'Student Orgs'!A:K,10),"")</f>
        <v/>
      </c>
      <c r="M19" s="115" t="str">
        <f t="shared" si="2"/>
        <v/>
      </c>
      <c r="P19" s="19"/>
    </row>
    <row r="20" spans="1:16" ht="19.5" customHeight="1" x14ac:dyDescent="0.25">
      <c r="A20" s="25"/>
      <c r="B20" s="21"/>
      <c r="C20" s="22"/>
      <c r="D20" s="22"/>
      <c r="E20" s="22"/>
      <c r="F20" s="22"/>
      <c r="G20" s="31"/>
      <c r="H20" s="15"/>
      <c r="I20" s="112" t="str">
        <f>IF(H20&gt;0,VLOOKUP($D$9,'Student Orgs'!A:K,2),"")</f>
        <v/>
      </c>
      <c r="J20" s="113" t="str">
        <f t="shared" si="0"/>
        <v/>
      </c>
      <c r="K20" s="114" t="str">
        <f t="shared" si="1"/>
        <v/>
      </c>
      <c r="L20" s="121" t="str">
        <f>IF(H20&gt;0, VLOOKUP($D$9,'Student Orgs'!A:K,10),"")</f>
        <v/>
      </c>
      <c r="M20" s="115" t="str">
        <f t="shared" si="2"/>
        <v/>
      </c>
      <c r="P20" s="19"/>
    </row>
    <row r="21" spans="1:16" ht="19.5" customHeight="1" x14ac:dyDescent="0.25">
      <c r="A21" s="25"/>
      <c r="B21" s="21"/>
      <c r="C21" s="22"/>
      <c r="D21" s="22"/>
      <c r="E21" s="22"/>
      <c r="F21" s="22"/>
      <c r="G21" s="31"/>
      <c r="H21" s="15"/>
      <c r="I21" s="112" t="str">
        <f>IF(H21&gt;0,VLOOKUP($D$9,'Student Orgs'!A:K,2),"")</f>
        <v/>
      </c>
      <c r="J21" s="113" t="str">
        <f t="shared" si="0"/>
        <v/>
      </c>
      <c r="K21" s="114" t="str">
        <f t="shared" si="1"/>
        <v/>
      </c>
      <c r="L21" s="121" t="str">
        <f>IF(H21&gt;0, VLOOKUP($D$9,'Student Orgs'!A:K,10),"")</f>
        <v/>
      </c>
      <c r="M21" s="115" t="str">
        <f t="shared" si="2"/>
        <v/>
      </c>
      <c r="P21" s="19"/>
    </row>
    <row r="22" spans="1:16" ht="19.5" customHeight="1" x14ac:dyDescent="0.25">
      <c r="A22" s="25"/>
      <c r="B22" s="21"/>
      <c r="C22" s="22"/>
      <c r="D22" s="22"/>
      <c r="E22" s="22"/>
      <c r="F22" s="22"/>
      <c r="G22" s="31"/>
      <c r="H22" s="15"/>
      <c r="I22" s="112" t="str">
        <f>IF(H22&gt;0,VLOOKUP($D$9,'Student Orgs'!A:K,2),"")</f>
        <v/>
      </c>
      <c r="J22" s="113" t="str">
        <f t="shared" si="0"/>
        <v/>
      </c>
      <c r="K22" s="114" t="str">
        <f t="shared" si="1"/>
        <v/>
      </c>
      <c r="L22" s="121" t="str">
        <f>IF(H22&gt;0, VLOOKUP($D$9,'Student Orgs'!A:K,10),"")</f>
        <v/>
      </c>
      <c r="M22" s="115" t="str">
        <f t="shared" si="2"/>
        <v/>
      </c>
      <c r="P22" s="19"/>
    </row>
    <row r="23" spans="1:16" ht="19.5" customHeight="1" x14ac:dyDescent="0.25">
      <c r="A23" s="25"/>
      <c r="B23" s="21"/>
      <c r="C23" s="22"/>
      <c r="D23" s="22"/>
      <c r="E23" s="22"/>
      <c r="F23" s="22"/>
      <c r="G23" s="31"/>
      <c r="H23" s="15"/>
      <c r="I23" s="112" t="str">
        <f>IF(H23&gt;0,VLOOKUP($D$9,'Student Orgs'!A:K,2),"")</f>
        <v/>
      </c>
      <c r="J23" s="113" t="str">
        <f t="shared" si="0"/>
        <v/>
      </c>
      <c r="K23" s="114" t="str">
        <f t="shared" si="1"/>
        <v/>
      </c>
      <c r="L23" s="121" t="str">
        <f>IF(H23&gt;0, VLOOKUP($D$9,'Student Orgs'!A:K,10),"")</f>
        <v/>
      </c>
      <c r="M23" s="115" t="str">
        <f t="shared" si="2"/>
        <v/>
      </c>
      <c r="P23" s="19"/>
    </row>
    <row r="24" spans="1:16" ht="19.5" customHeight="1" x14ac:dyDescent="0.25">
      <c r="A24" s="25"/>
      <c r="B24" s="21"/>
      <c r="C24" s="22"/>
      <c r="D24" s="22"/>
      <c r="E24" s="22"/>
      <c r="F24" s="22"/>
      <c r="G24" s="31"/>
      <c r="H24" s="15"/>
      <c r="I24" s="112" t="str">
        <f>IF(H24&gt;0,VLOOKUP($D$9,'Student Orgs'!A:K,2),"")</f>
        <v/>
      </c>
      <c r="J24" s="113" t="str">
        <f t="shared" si="0"/>
        <v/>
      </c>
      <c r="K24" s="114" t="str">
        <f t="shared" si="1"/>
        <v/>
      </c>
      <c r="L24" s="121" t="str">
        <f>IF(H24&gt;0, VLOOKUP($D$9,'Student Orgs'!A:K,10),"")</f>
        <v/>
      </c>
      <c r="M24" s="115" t="str">
        <f t="shared" si="2"/>
        <v/>
      </c>
      <c r="P24" s="19"/>
    </row>
    <row r="25" spans="1:16" ht="19.5" customHeight="1" x14ac:dyDescent="0.25">
      <c r="A25" s="25"/>
      <c r="B25" s="143"/>
      <c r="C25" s="144"/>
      <c r="D25" s="144"/>
      <c r="E25" s="144"/>
      <c r="F25" s="144"/>
      <c r="G25" s="31"/>
      <c r="H25" s="15"/>
      <c r="I25" s="112" t="str">
        <f>IF(H25&gt;0,VLOOKUP($D$9,'Student Orgs'!A:K,2),"")</f>
        <v/>
      </c>
      <c r="J25" s="113" t="str">
        <f t="shared" si="0"/>
        <v/>
      </c>
      <c r="K25" s="114" t="str">
        <f t="shared" si="1"/>
        <v/>
      </c>
      <c r="L25" s="121" t="str">
        <f>IF(H25&gt;0, VLOOKUP($D$9,'Student Orgs'!A:K,10),"")</f>
        <v/>
      </c>
      <c r="M25" s="115" t="str">
        <f t="shared" si="2"/>
        <v/>
      </c>
      <c r="P25" s="19"/>
    </row>
    <row r="26" spans="1:16" ht="19.5" customHeight="1" x14ac:dyDescent="0.25">
      <c r="A26" s="25"/>
      <c r="B26" s="143"/>
      <c r="C26" s="144"/>
      <c r="D26" s="144"/>
      <c r="E26" s="144"/>
      <c r="F26" s="144"/>
      <c r="G26" s="31"/>
      <c r="H26" s="15"/>
      <c r="I26" s="112" t="str">
        <f>IF(H26&gt;0,VLOOKUP($D$9,'Student Orgs'!A:K,2),"")</f>
        <v/>
      </c>
      <c r="J26" s="113" t="str">
        <f t="shared" si="0"/>
        <v/>
      </c>
      <c r="K26" s="114" t="str">
        <f t="shared" si="1"/>
        <v/>
      </c>
      <c r="L26" s="121" t="str">
        <f>IF(H26&gt;0, VLOOKUP($D$9,'Student Orgs'!A:K,10),"")</f>
        <v/>
      </c>
      <c r="M26" s="115" t="str">
        <f t="shared" si="2"/>
        <v/>
      </c>
      <c r="P26" s="19"/>
    </row>
    <row r="27" spans="1:16" ht="19.5" customHeight="1" x14ac:dyDescent="0.25">
      <c r="A27" s="25"/>
      <c r="B27" s="143"/>
      <c r="C27" s="144"/>
      <c r="D27" s="144"/>
      <c r="E27" s="144"/>
      <c r="F27" s="144"/>
      <c r="G27" s="31"/>
      <c r="H27" s="15"/>
      <c r="I27" s="112" t="str">
        <f>IF(H27&gt;0,VLOOKUP($D$9,'Student Orgs'!A:K,2),"")</f>
        <v/>
      </c>
      <c r="J27" s="113" t="str">
        <f t="shared" si="0"/>
        <v/>
      </c>
      <c r="K27" s="114" t="str">
        <f t="shared" si="1"/>
        <v/>
      </c>
      <c r="L27" s="121" t="str">
        <f>IF(H27&gt;0, VLOOKUP($D$9,'Student Orgs'!A:K,10),"")</f>
        <v/>
      </c>
      <c r="M27" s="115" t="str">
        <f t="shared" si="2"/>
        <v/>
      </c>
      <c r="P27" s="19"/>
    </row>
    <row r="28" spans="1:16" ht="19.5" customHeight="1" x14ac:dyDescent="0.25">
      <c r="A28" s="25"/>
      <c r="B28" s="143"/>
      <c r="C28" s="144"/>
      <c r="D28" s="144"/>
      <c r="E28" s="144"/>
      <c r="F28" s="144"/>
      <c r="G28" s="31"/>
      <c r="H28" s="15"/>
      <c r="I28" s="112" t="str">
        <f>IF(H28&gt;0,VLOOKUP($D$9,'Student Orgs'!A:K,2),"")</f>
        <v/>
      </c>
      <c r="J28" s="113" t="str">
        <f t="shared" si="0"/>
        <v/>
      </c>
      <c r="K28" s="114" t="str">
        <f t="shared" si="1"/>
        <v/>
      </c>
      <c r="L28" s="121" t="str">
        <f>IF(H28&gt;0, VLOOKUP($D$9,'Student Orgs'!A:K,10),"")</f>
        <v/>
      </c>
      <c r="M28" s="115" t="str">
        <f t="shared" si="2"/>
        <v/>
      </c>
      <c r="P28" s="19"/>
    </row>
    <row r="29" spans="1:16" ht="19.5" customHeight="1" x14ac:dyDescent="0.25">
      <c r="A29" s="25"/>
      <c r="B29" s="143"/>
      <c r="C29" s="144"/>
      <c r="D29" s="144"/>
      <c r="E29" s="144"/>
      <c r="F29" s="144"/>
      <c r="G29" s="31"/>
      <c r="H29" s="15"/>
      <c r="I29" s="112" t="str">
        <f>IF(H29&gt;0,VLOOKUP($D$9,'Student Orgs'!A:K,2),"")</f>
        <v/>
      </c>
      <c r="J29" s="113" t="str">
        <f t="shared" si="0"/>
        <v/>
      </c>
      <c r="K29" s="114" t="str">
        <f t="shared" si="1"/>
        <v/>
      </c>
      <c r="L29" s="121" t="str">
        <f>IF(H29&gt;0, VLOOKUP($D$9,'Student Orgs'!A:K,10),"")</f>
        <v/>
      </c>
      <c r="M29" s="115" t="str">
        <f t="shared" si="2"/>
        <v/>
      </c>
    </row>
    <row r="30" spans="1:16" ht="19.5" customHeight="1" x14ac:dyDescent="0.25">
      <c r="A30" s="25"/>
      <c r="B30" s="143"/>
      <c r="C30" s="144"/>
      <c r="D30" s="144"/>
      <c r="E30" s="144"/>
      <c r="F30" s="144"/>
      <c r="G30" s="31"/>
      <c r="H30" s="15"/>
      <c r="I30" s="112" t="str">
        <f>IF(H30&gt;0,VLOOKUP($D$9,'Student Orgs'!A:K,2),"")</f>
        <v/>
      </c>
      <c r="J30" s="113" t="str">
        <f t="shared" si="0"/>
        <v/>
      </c>
      <c r="K30" s="114" t="str">
        <f t="shared" si="1"/>
        <v/>
      </c>
      <c r="L30" s="121" t="str">
        <f>IF(H30&gt;0, VLOOKUP($D$9,'Student Orgs'!A:K,10),"")</f>
        <v/>
      </c>
      <c r="M30" s="115" t="str">
        <f t="shared" si="2"/>
        <v/>
      </c>
    </row>
    <row r="31" spans="1:16" ht="19.5" customHeight="1" x14ac:dyDescent="0.25">
      <c r="A31" s="25"/>
      <c r="B31" s="143"/>
      <c r="C31" s="144"/>
      <c r="D31" s="144"/>
      <c r="E31" s="144"/>
      <c r="F31" s="144"/>
      <c r="G31" s="31"/>
      <c r="H31" s="15"/>
      <c r="I31" s="112" t="str">
        <f>IF(H31&gt;0,VLOOKUP($D$9,'Student Orgs'!A:K,2),"")</f>
        <v/>
      </c>
      <c r="J31" s="113" t="str">
        <f t="shared" si="0"/>
        <v/>
      </c>
      <c r="K31" s="114" t="str">
        <f t="shared" si="1"/>
        <v/>
      </c>
      <c r="L31" s="121" t="str">
        <f>IF(H31&gt;0, VLOOKUP($D$9,'Student Orgs'!A:K,10),"")</f>
        <v/>
      </c>
      <c r="M31" s="115" t="str">
        <f t="shared" si="2"/>
        <v/>
      </c>
    </row>
    <row r="32" spans="1:16" ht="19.5" customHeight="1" x14ac:dyDescent="0.25">
      <c r="A32" s="48" t="s">
        <v>0</v>
      </c>
      <c r="B32" s="177" t="s">
        <v>347</v>
      </c>
      <c r="C32" s="178"/>
      <c r="D32" s="178"/>
      <c r="E32" s="178"/>
      <c r="F32" s="178"/>
      <c r="G32" s="179"/>
      <c r="H32" s="15"/>
      <c r="I32" s="68"/>
      <c r="J32" s="16"/>
      <c r="K32" s="17"/>
      <c r="L32" s="121"/>
      <c r="M32" s="26"/>
    </row>
    <row r="33" spans="1:13" ht="19.5" customHeight="1" x14ac:dyDescent="0.25">
      <c r="A33" s="25"/>
      <c r="B33" s="78" t="s">
        <v>358</v>
      </c>
      <c r="C33" s="39"/>
      <c r="D33" s="74" t="s">
        <v>346</v>
      </c>
      <c r="E33" s="75"/>
      <c r="F33" s="66">
        <v>0.57999999999999996</v>
      </c>
      <c r="G33" s="71" t="str">
        <f>IF(C33&gt;0,"Travel Expense","")</f>
        <v/>
      </c>
      <c r="H33" s="68">
        <f>+C33*F33</f>
        <v>0</v>
      </c>
      <c r="I33" s="112" t="str">
        <f>IF(H33&gt;0,VLOOKUP($D$9,'Student Orgs'!A:K,2),"")</f>
        <v/>
      </c>
      <c r="J33" s="113" t="str">
        <f t="shared" ref="J33:J34" si="3">IF(H33, +$K$9,"")</f>
        <v/>
      </c>
      <c r="K33" s="114" t="str">
        <f t="shared" ref="K33:K34" si="4">IF(H33 &gt;0.01,"810-FD Agency","")</f>
        <v/>
      </c>
      <c r="L33" s="121" t="str">
        <f>IF(H33&gt;0, VLOOKUP($D$9,'Student Orgs'!A:K,10),"")</f>
        <v/>
      </c>
      <c r="M33" s="115" t="str">
        <f t="shared" ref="M33:M34" si="5">IF(H33 &gt;0.01,"920 Agencies","")</f>
        <v/>
      </c>
    </row>
    <row r="34" spans="1:13" ht="22.5" customHeight="1" thickBot="1" x14ac:dyDescent="0.3">
      <c r="A34" s="27"/>
      <c r="B34" s="67" t="s">
        <v>358</v>
      </c>
      <c r="C34" s="44"/>
      <c r="D34" s="76" t="s">
        <v>346</v>
      </c>
      <c r="E34" s="77"/>
      <c r="F34" s="67">
        <v>0.57999999999999996</v>
      </c>
      <c r="G34" s="72" t="str">
        <f>IF(C34&gt;0,"Travel Expense","")</f>
        <v/>
      </c>
      <c r="H34" s="73">
        <f>+C34*F34</f>
        <v>0</v>
      </c>
      <c r="I34" s="116" t="str">
        <f>IF(H34&gt;0,VLOOKUP($D$9,'Student Orgs'!A:K,2),"")</f>
        <v/>
      </c>
      <c r="J34" s="116" t="str">
        <f t="shared" si="3"/>
        <v/>
      </c>
      <c r="K34" s="117" t="str">
        <f t="shared" si="4"/>
        <v/>
      </c>
      <c r="L34" s="121" t="str">
        <f>IF(H34&gt;0, VLOOKUP($D$9,'Student Orgs'!A:K,10),"")</f>
        <v/>
      </c>
      <c r="M34" s="118" t="str">
        <f t="shared" si="5"/>
        <v/>
      </c>
    </row>
    <row r="35" spans="1:13" ht="26.25" customHeight="1" thickBot="1" x14ac:dyDescent="0.3">
      <c r="A35" s="23"/>
      <c r="B35" s="225"/>
      <c r="C35" s="225"/>
      <c r="D35" s="225"/>
      <c r="E35" s="225"/>
      <c r="F35" s="225"/>
      <c r="G35" s="69" t="s">
        <v>320</v>
      </c>
      <c r="H35" s="70">
        <f>SUM(H14:H34)</f>
        <v>0</v>
      </c>
      <c r="I35" s="64"/>
      <c r="J35" s="28"/>
      <c r="K35" s="24"/>
      <c r="L35" s="24"/>
      <c r="M35" s="24"/>
    </row>
    <row r="36" spans="1:13" ht="13.5" customHeight="1" thickBot="1" x14ac:dyDescent="0.3">
      <c r="A36" s="23"/>
      <c r="B36" s="58"/>
      <c r="C36" s="58"/>
      <c r="D36" s="58"/>
      <c r="E36" s="58"/>
      <c r="F36" s="58"/>
      <c r="G36" s="52"/>
      <c r="H36" s="65"/>
      <c r="I36" s="64"/>
      <c r="J36" s="28"/>
      <c r="K36" s="24"/>
      <c r="L36" s="24"/>
      <c r="M36" s="24"/>
    </row>
    <row r="37" spans="1:13" ht="16.5" thickBot="1" x14ac:dyDescent="0.25">
      <c r="A37" s="187" t="s">
        <v>408</v>
      </c>
      <c r="B37" s="188"/>
      <c r="C37" s="188"/>
      <c r="D37" s="188"/>
      <c r="E37" s="188"/>
      <c r="F37" s="188"/>
      <c r="G37" s="188"/>
      <c r="H37" s="188"/>
      <c r="I37" s="188"/>
      <c r="J37" s="188"/>
      <c r="K37" s="188"/>
      <c r="L37" s="188"/>
      <c r="M37" s="189"/>
    </row>
    <row r="38" spans="1:13" ht="15.75" x14ac:dyDescent="0.25">
      <c r="A38" s="159" t="s">
        <v>341</v>
      </c>
      <c r="B38" s="160"/>
      <c r="C38" s="160"/>
      <c r="D38" s="160"/>
      <c r="E38" s="160"/>
      <c r="F38" s="160"/>
      <c r="G38" s="160"/>
      <c r="H38" s="160"/>
      <c r="I38" s="160"/>
      <c r="J38" s="160"/>
      <c r="K38" s="160"/>
      <c r="L38" s="160"/>
      <c r="M38" s="161"/>
    </row>
    <row r="39" spans="1:13" ht="16.5" thickBot="1" x14ac:dyDescent="0.3">
      <c r="A39" s="164" t="s">
        <v>348</v>
      </c>
      <c r="B39" s="165"/>
      <c r="C39" s="165"/>
      <c r="D39" s="165"/>
      <c r="E39" s="165"/>
      <c r="F39" s="165"/>
      <c r="G39" s="165"/>
      <c r="H39" s="165"/>
      <c r="I39" s="165"/>
      <c r="J39" s="165"/>
      <c r="K39" s="165"/>
      <c r="L39" s="165"/>
      <c r="M39" s="166"/>
    </row>
    <row r="41" spans="1:13" ht="15.75" x14ac:dyDescent="0.25">
      <c r="K41" s="9" t="str">
        <f>+'Expense Report'!K39</f>
        <v>Updated 04/03/23</v>
      </c>
      <c r="L41" s="9"/>
    </row>
  </sheetData>
  <sheetProtection selectLockedCells="1"/>
  <mergeCells count="31">
    <mergeCell ref="A38:M38"/>
    <mergeCell ref="A39:M39"/>
    <mergeCell ref="B35:F35"/>
    <mergeCell ref="D3:K3"/>
    <mergeCell ref="A9:B9"/>
    <mergeCell ref="A6:B6"/>
    <mergeCell ref="A10:C10"/>
    <mergeCell ref="B28:F28"/>
    <mergeCell ref="B29:F29"/>
    <mergeCell ref="B30:F30"/>
    <mergeCell ref="B31:F31"/>
    <mergeCell ref="B16:F16"/>
    <mergeCell ref="B17:F17"/>
    <mergeCell ref="B18:F18"/>
    <mergeCell ref="I12:I13"/>
    <mergeCell ref="B13:F13"/>
    <mergeCell ref="A37:M37"/>
    <mergeCell ref="D1:K2"/>
    <mergeCell ref="D4:K4"/>
    <mergeCell ref="D6:H6"/>
    <mergeCell ref="K6:M6"/>
    <mergeCell ref="B32:G32"/>
    <mergeCell ref="B25:F25"/>
    <mergeCell ref="B26:F26"/>
    <mergeCell ref="B27:F27"/>
    <mergeCell ref="D9:G9"/>
    <mergeCell ref="D10:H10"/>
    <mergeCell ref="B12:F12"/>
    <mergeCell ref="B14:F14"/>
    <mergeCell ref="B15:F15"/>
    <mergeCell ref="K9:M9"/>
  </mergeCells>
  <dataValidations xWindow="426" yWindow="557" count="1">
    <dataValidation allowBlank="1" showErrorMessage="1" sqref="G33:G34" xr:uid="{00000000-0002-0000-0200-000000000000}"/>
  </dataValidations>
  <printOptions horizontalCentered="1" verticalCentered="1"/>
  <pageMargins left="0.45" right="0.2" top="0.25" bottom="0.25" header="0.3" footer="0.3"/>
  <pageSetup scale="69" orientation="landscape" r:id="rId1"/>
  <drawing r:id="rId2"/>
  <extLst>
    <ext xmlns:x14="http://schemas.microsoft.com/office/spreadsheetml/2009/9/main" uri="{CCE6A557-97BC-4b89-ADB6-D9C93CAAB3DF}">
      <x14:dataValidations xmlns:xm="http://schemas.microsoft.com/office/excel/2006/main" xWindow="426" yWindow="557" count="1">
        <x14:dataValidation type="list" allowBlank="1" showInputMessage="1" showErrorMessage="1" promptTitle="Instruction" prompt="To select a Spend Category - click on the down arrow which appears on the right side of the cell.  Use the scroll bar on the right to locate correct spend category which matches line item and click on it to select." xr:uid="{00000000-0002-0000-0200-000001000000}">
          <x14:formula1>
            <xm:f>'Spend Categories'!$A$2:$A$9</xm:f>
          </x14:formula1>
          <xm:sqref>G14:G31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6"/>
  <sheetViews>
    <sheetView workbookViewId="0"/>
  </sheetViews>
  <sheetFormatPr defaultColWidth="8" defaultRowHeight="12.75" x14ac:dyDescent="0.2"/>
  <cols>
    <col min="1" max="14" width="23.42578125" style="120" customWidth="1"/>
    <col min="15" max="16384" width="8" style="120"/>
  </cols>
  <sheetData>
    <row r="1" spans="1:14" ht="25.5" x14ac:dyDescent="0.2">
      <c r="A1" s="127" t="s">
        <v>17</v>
      </c>
      <c r="B1" s="127" t="s">
        <v>18</v>
      </c>
      <c r="C1" s="127" t="s">
        <v>19</v>
      </c>
      <c r="D1" s="127" t="s">
        <v>20</v>
      </c>
      <c r="E1" s="127" t="s">
        <v>21</v>
      </c>
      <c r="F1" s="127" t="s">
        <v>22</v>
      </c>
      <c r="G1" s="127" t="s">
        <v>23</v>
      </c>
      <c r="H1" s="127" t="s">
        <v>3</v>
      </c>
      <c r="I1" s="127" t="s">
        <v>24</v>
      </c>
      <c r="J1" s="127" t="s">
        <v>468</v>
      </c>
      <c r="K1" s="127" t="s">
        <v>13</v>
      </c>
      <c r="L1" s="127" t="s">
        <v>25</v>
      </c>
      <c r="M1" s="127" t="s">
        <v>26</v>
      </c>
      <c r="N1" s="127" t="s">
        <v>27</v>
      </c>
    </row>
    <row r="2" spans="1:14" ht="63.75" x14ac:dyDescent="0.2">
      <c r="A2" s="128" t="s">
        <v>825</v>
      </c>
      <c r="B2" s="128" t="s">
        <v>826</v>
      </c>
      <c r="C2" s="128" t="s">
        <v>826</v>
      </c>
      <c r="D2" s="128" t="s">
        <v>28</v>
      </c>
      <c r="E2" s="129"/>
      <c r="F2" s="128" t="s">
        <v>409</v>
      </c>
      <c r="G2" s="128" t="s">
        <v>827</v>
      </c>
      <c r="H2" s="128" t="s">
        <v>15</v>
      </c>
      <c r="I2" s="128" t="s">
        <v>502</v>
      </c>
      <c r="J2" s="128"/>
      <c r="K2" s="128" t="s">
        <v>16</v>
      </c>
      <c r="L2" s="128"/>
      <c r="M2" s="128"/>
      <c r="N2" s="128"/>
    </row>
    <row r="3" spans="1:14" ht="76.5" x14ac:dyDescent="0.2">
      <c r="A3" s="128" t="s">
        <v>161</v>
      </c>
      <c r="B3" s="128" t="s">
        <v>162</v>
      </c>
      <c r="C3" s="128" t="s">
        <v>162</v>
      </c>
      <c r="D3" s="128" t="s">
        <v>28</v>
      </c>
      <c r="E3" s="129"/>
      <c r="F3" s="128" t="s">
        <v>409</v>
      </c>
      <c r="G3" s="128" t="s">
        <v>634</v>
      </c>
      <c r="H3" s="128" t="s">
        <v>15</v>
      </c>
      <c r="I3" s="128" t="s">
        <v>502</v>
      </c>
      <c r="J3" s="128"/>
      <c r="K3" s="128" t="s">
        <v>16</v>
      </c>
      <c r="L3" s="128"/>
      <c r="M3" s="128"/>
      <c r="N3" s="128"/>
    </row>
    <row r="4" spans="1:14" ht="76.5" x14ac:dyDescent="0.2">
      <c r="A4" s="128" t="s">
        <v>406</v>
      </c>
      <c r="B4" s="128" t="s">
        <v>31</v>
      </c>
      <c r="C4" s="128" t="s">
        <v>31</v>
      </c>
      <c r="D4" s="128" t="s">
        <v>28</v>
      </c>
      <c r="E4" s="129"/>
      <c r="F4" s="128" t="s">
        <v>409</v>
      </c>
      <c r="G4" s="128" t="s">
        <v>535</v>
      </c>
      <c r="H4" s="128" t="s">
        <v>15</v>
      </c>
      <c r="I4" s="128" t="s">
        <v>502</v>
      </c>
      <c r="J4" s="128"/>
      <c r="K4" s="128" t="s">
        <v>16</v>
      </c>
      <c r="L4" s="128"/>
      <c r="M4" s="128"/>
      <c r="N4" s="128"/>
    </row>
    <row r="5" spans="1:14" ht="89.25" x14ac:dyDescent="0.2">
      <c r="A5" s="128" t="s">
        <v>503</v>
      </c>
      <c r="B5" s="128" t="s">
        <v>33</v>
      </c>
      <c r="C5" s="128" t="s">
        <v>33</v>
      </c>
      <c r="D5" s="128" t="s">
        <v>28</v>
      </c>
      <c r="E5" s="129"/>
      <c r="F5" s="128" t="s">
        <v>409</v>
      </c>
      <c r="G5" s="128" t="s">
        <v>537</v>
      </c>
      <c r="H5" s="128" t="s">
        <v>15</v>
      </c>
      <c r="I5" s="128" t="s">
        <v>502</v>
      </c>
      <c r="J5" s="128"/>
      <c r="K5" s="128" t="s">
        <v>16</v>
      </c>
      <c r="L5" s="128"/>
      <c r="M5" s="128"/>
      <c r="N5" s="128"/>
    </row>
    <row r="6" spans="1:14" ht="165.75" x14ac:dyDescent="0.2">
      <c r="A6" s="128" t="s">
        <v>467</v>
      </c>
      <c r="B6" s="128" t="s">
        <v>466</v>
      </c>
      <c r="C6" s="128" t="s">
        <v>466</v>
      </c>
      <c r="D6" s="128" t="s">
        <v>28</v>
      </c>
      <c r="E6" s="129"/>
      <c r="F6" s="128" t="s">
        <v>409</v>
      </c>
      <c r="G6" s="128" t="s">
        <v>745</v>
      </c>
      <c r="H6" s="128" t="s">
        <v>15</v>
      </c>
      <c r="I6" s="128" t="s">
        <v>502</v>
      </c>
      <c r="J6" s="128"/>
      <c r="K6" s="128" t="s">
        <v>16</v>
      </c>
      <c r="L6" s="128"/>
      <c r="M6" s="128"/>
      <c r="N6" s="128"/>
    </row>
    <row r="7" spans="1:14" ht="178.5" x14ac:dyDescent="0.2">
      <c r="A7" s="128" t="s">
        <v>861</v>
      </c>
      <c r="B7" s="128" t="s">
        <v>862</v>
      </c>
      <c r="C7" s="128" t="s">
        <v>862</v>
      </c>
      <c r="D7" s="128" t="s">
        <v>28</v>
      </c>
      <c r="E7" s="129"/>
      <c r="F7" s="128" t="s">
        <v>409</v>
      </c>
      <c r="G7" s="128" t="s">
        <v>863</v>
      </c>
      <c r="H7" s="128" t="s">
        <v>15</v>
      </c>
      <c r="I7" s="128" t="s">
        <v>502</v>
      </c>
      <c r="J7" s="128"/>
      <c r="K7" s="128" t="s">
        <v>16</v>
      </c>
      <c r="L7" s="128"/>
      <c r="M7" s="128"/>
      <c r="N7" s="128"/>
    </row>
    <row r="8" spans="1:14" ht="153" x14ac:dyDescent="0.2">
      <c r="A8" s="128" t="s">
        <v>465</v>
      </c>
      <c r="B8" s="128" t="s">
        <v>464</v>
      </c>
      <c r="C8" s="128" t="s">
        <v>464</v>
      </c>
      <c r="D8" s="128" t="s">
        <v>28</v>
      </c>
      <c r="E8" s="129"/>
      <c r="F8" s="128" t="s">
        <v>409</v>
      </c>
      <c r="G8" s="128" t="s">
        <v>740</v>
      </c>
      <c r="H8" s="128" t="s">
        <v>15</v>
      </c>
      <c r="I8" s="128" t="s">
        <v>502</v>
      </c>
      <c r="J8" s="128"/>
      <c r="K8" s="128" t="s">
        <v>16</v>
      </c>
      <c r="L8" s="128"/>
      <c r="M8" s="128"/>
      <c r="N8" s="128"/>
    </row>
    <row r="9" spans="1:14" ht="63.75" x14ac:dyDescent="0.2">
      <c r="A9" s="128" t="s">
        <v>172</v>
      </c>
      <c r="B9" s="128" t="s">
        <v>173</v>
      </c>
      <c r="C9" s="128" t="s">
        <v>173</v>
      </c>
      <c r="D9" s="128" t="s">
        <v>28</v>
      </c>
      <c r="E9" s="129"/>
      <c r="F9" s="128" t="s">
        <v>409</v>
      </c>
      <c r="G9" s="128" t="s">
        <v>641</v>
      </c>
      <c r="H9" s="128" t="s">
        <v>15</v>
      </c>
      <c r="I9" s="128" t="s">
        <v>502</v>
      </c>
      <c r="J9" s="128"/>
      <c r="K9" s="128" t="s">
        <v>16</v>
      </c>
      <c r="L9" s="128"/>
      <c r="M9" s="128"/>
      <c r="N9" s="128"/>
    </row>
    <row r="10" spans="1:14" ht="76.5" x14ac:dyDescent="0.2">
      <c r="A10" s="128" t="s">
        <v>34</v>
      </c>
      <c r="B10" s="128" t="s">
        <v>35</v>
      </c>
      <c r="C10" s="128" t="s">
        <v>35</v>
      </c>
      <c r="D10" s="128" t="s">
        <v>28</v>
      </c>
      <c r="E10" s="129"/>
      <c r="F10" s="128" t="s">
        <v>409</v>
      </c>
      <c r="G10" s="128" t="s">
        <v>538</v>
      </c>
      <c r="H10" s="128" t="s">
        <v>15</v>
      </c>
      <c r="I10" s="128" t="s">
        <v>502</v>
      </c>
      <c r="J10" s="128"/>
      <c r="K10" s="128" t="s">
        <v>16</v>
      </c>
      <c r="L10" s="128"/>
      <c r="M10" s="128"/>
      <c r="N10" s="128"/>
    </row>
    <row r="11" spans="1:14" ht="76.5" x14ac:dyDescent="0.2">
      <c r="A11" s="128" t="s">
        <v>245</v>
      </c>
      <c r="B11" s="128" t="s">
        <v>246</v>
      </c>
      <c r="C11" s="128" t="s">
        <v>246</v>
      </c>
      <c r="D11" s="128" t="s">
        <v>28</v>
      </c>
      <c r="E11" s="129"/>
      <c r="F11" s="128" t="s">
        <v>409</v>
      </c>
      <c r="G11" s="128" t="s">
        <v>683</v>
      </c>
      <c r="H11" s="128" t="s">
        <v>15</v>
      </c>
      <c r="I11" s="128" t="s">
        <v>502</v>
      </c>
      <c r="J11" s="128"/>
      <c r="K11" s="128" t="s">
        <v>16</v>
      </c>
      <c r="L11" s="128"/>
      <c r="M11" s="128"/>
      <c r="N11" s="128"/>
    </row>
    <row r="12" spans="1:14" ht="76.5" x14ac:dyDescent="0.2">
      <c r="A12" s="128" t="s">
        <v>174</v>
      </c>
      <c r="B12" s="128" t="s">
        <v>175</v>
      </c>
      <c r="C12" s="128" t="s">
        <v>175</v>
      </c>
      <c r="D12" s="128" t="s">
        <v>28</v>
      </c>
      <c r="E12" s="129"/>
      <c r="F12" s="128" t="s">
        <v>409</v>
      </c>
      <c r="G12" s="128" t="s">
        <v>642</v>
      </c>
      <c r="H12" s="128" t="s">
        <v>15</v>
      </c>
      <c r="I12" s="128" t="s">
        <v>502</v>
      </c>
      <c r="J12" s="128"/>
      <c r="K12" s="128" t="s">
        <v>16</v>
      </c>
      <c r="L12" s="128"/>
      <c r="M12" s="128"/>
      <c r="N12" s="128"/>
    </row>
    <row r="13" spans="1:14" ht="51" x14ac:dyDescent="0.2">
      <c r="A13" s="128" t="s">
        <v>644</v>
      </c>
      <c r="B13" s="128" t="s">
        <v>645</v>
      </c>
      <c r="C13" s="128" t="s">
        <v>645</v>
      </c>
      <c r="D13" s="128" t="s">
        <v>28</v>
      </c>
      <c r="E13" s="129"/>
      <c r="F13" s="128" t="s">
        <v>409</v>
      </c>
      <c r="G13" s="128"/>
      <c r="H13" s="128" t="s">
        <v>15</v>
      </c>
      <c r="I13" s="128" t="s">
        <v>502</v>
      </c>
      <c r="J13" s="128"/>
      <c r="K13" s="128" t="s">
        <v>16</v>
      </c>
      <c r="L13" s="128"/>
      <c r="M13" s="128"/>
      <c r="N13" s="128"/>
    </row>
    <row r="14" spans="1:14" ht="153" x14ac:dyDescent="0.2">
      <c r="A14" s="128" t="s">
        <v>463</v>
      </c>
      <c r="B14" s="128" t="s">
        <v>462</v>
      </c>
      <c r="C14" s="128" t="s">
        <v>462</v>
      </c>
      <c r="D14" s="128" t="s">
        <v>28</v>
      </c>
      <c r="E14" s="129"/>
      <c r="F14" s="128" t="s">
        <v>409</v>
      </c>
      <c r="G14" s="128" t="s">
        <v>746</v>
      </c>
      <c r="H14" s="128" t="s">
        <v>15</v>
      </c>
      <c r="I14" s="128" t="s">
        <v>502</v>
      </c>
      <c r="J14" s="128"/>
      <c r="K14" s="128" t="s">
        <v>16</v>
      </c>
      <c r="L14" s="128"/>
      <c r="M14" s="128"/>
      <c r="N14" s="128"/>
    </row>
    <row r="15" spans="1:14" ht="153" x14ac:dyDescent="0.2">
      <c r="A15" s="128" t="s">
        <v>180</v>
      </c>
      <c r="B15" s="128" t="s">
        <v>181</v>
      </c>
      <c r="C15" s="128" t="s">
        <v>181</v>
      </c>
      <c r="D15" s="128" t="s">
        <v>28</v>
      </c>
      <c r="E15" s="129"/>
      <c r="F15" s="128" t="s">
        <v>409</v>
      </c>
      <c r="G15" s="128" t="s">
        <v>647</v>
      </c>
      <c r="H15" s="128" t="s">
        <v>15</v>
      </c>
      <c r="I15" s="128" t="s">
        <v>502</v>
      </c>
      <c r="J15" s="128"/>
      <c r="K15" s="128" t="s">
        <v>16</v>
      </c>
      <c r="L15" s="128"/>
      <c r="M15" s="128"/>
      <c r="N15" s="128"/>
    </row>
    <row r="16" spans="1:14" ht="76.5" x14ac:dyDescent="0.2">
      <c r="A16" s="128" t="s">
        <v>266</v>
      </c>
      <c r="B16" s="128" t="s">
        <v>267</v>
      </c>
      <c r="C16" s="128" t="s">
        <v>267</v>
      </c>
      <c r="D16" s="128" t="s">
        <v>28</v>
      </c>
      <c r="E16" s="129"/>
      <c r="F16" s="128" t="s">
        <v>409</v>
      </c>
      <c r="G16" s="128" t="s">
        <v>708</v>
      </c>
      <c r="H16" s="128" t="s">
        <v>15</v>
      </c>
      <c r="I16" s="128" t="s">
        <v>502</v>
      </c>
      <c r="J16" s="128"/>
      <c r="K16" s="128" t="s">
        <v>16</v>
      </c>
      <c r="L16" s="128"/>
      <c r="M16" s="128"/>
      <c r="N16" s="128"/>
    </row>
    <row r="17" spans="1:14" ht="63.75" x14ac:dyDescent="0.2">
      <c r="A17" s="128" t="s">
        <v>182</v>
      </c>
      <c r="B17" s="128" t="s">
        <v>183</v>
      </c>
      <c r="C17" s="128" t="s">
        <v>183</v>
      </c>
      <c r="D17" s="128" t="s">
        <v>28</v>
      </c>
      <c r="E17" s="129"/>
      <c r="F17" s="128" t="s">
        <v>409</v>
      </c>
      <c r="G17" s="128" t="s">
        <v>648</v>
      </c>
      <c r="H17" s="128" t="s">
        <v>15</v>
      </c>
      <c r="I17" s="128" t="s">
        <v>502</v>
      </c>
      <c r="J17" s="128"/>
      <c r="K17" s="128" t="s">
        <v>16</v>
      </c>
      <c r="L17" s="128"/>
      <c r="M17" s="128"/>
      <c r="N17" s="128"/>
    </row>
    <row r="18" spans="1:14" ht="76.5" x14ac:dyDescent="0.2">
      <c r="A18" s="128" t="s">
        <v>184</v>
      </c>
      <c r="B18" s="128" t="s">
        <v>185</v>
      </c>
      <c r="C18" s="128" t="s">
        <v>185</v>
      </c>
      <c r="D18" s="128" t="s">
        <v>28</v>
      </c>
      <c r="E18" s="129"/>
      <c r="F18" s="128" t="s">
        <v>409</v>
      </c>
      <c r="G18" s="128" t="s">
        <v>649</v>
      </c>
      <c r="H18" s="128" t="s">
        <v>15</v>
      </c>
      <c r="I18" s="128" t="s">
        <v>502</v>
      </c>
      <c r="J18" s="128"/>
      <c r="K18" s="128" t="s">
        <v>16</v>
      </c>
      <c r="L18" s="128"/>
      <c r="M18" s="128"/>
      <c r="N18" s="128"/>
    </row>
    <row r="19" spans="1:14" ht="63.75" x14ac:dyDescent="0.2">
      <c r="A19" s="128" t="s">
        <v>186</v>
      </c>
      <c r="B19" s="128" t="s">
        <v>187</v>
      </c>
      <c r="C19" s="128" t="s">
        <v>187</v>
      </c>
      <c r="D19" s="128" t="s">
        <v>28</v>
      </c>
      <c r="E19" s="129"/>
      <c r="F19" s="128" t="s">
        <v>409</v>
      </c>
      <c r="G19" s="128" t="s">
        <v>650</v>
      </c>
      <c r="H19" s="128" t="s">
        <v>15</v>
      </c>
      <c r="I19" s="128" t="s">
        <v>502</v>
      </c>
      <c r="J19" s="128"/>
      <c r="K19" s="128" t="s">
        <v>16</v>
      </c>
      <c r="L19" s="128"/>
      <c r="M19" s="128"/>
      <c r="N19" s="128"/>
    </row>
    <row r="20" spans="1:14" ht="63.75" x14ac:dyDescent="0.2">
      <c r="A20" s="128" t="s">
        <v>178</v>
      </c>
      <c r="B20" s="128" t="s">
        <v>179</v>
      </c>
      <c r="C20" s="128" t="s">
        <v>179</v>
      </c>
      <c r="D20" s="128" t="s">
        <v>28</v>
      </c>
      <c r="E20" s="129"/>
      <c r="F20" s="128" t="s">
        <v>409</v>
      </c>
      <c r="G20" s="128" t="s">
        <v>646</v>
      </c>
      <c r="H20" s="128" t="s">
        <v>15</v>
      </c>
      <c r="I20" s="128" t="s">
        <v>502</v>
      </c>
      <c r="J20" s="128"/>
      <c r="K20" s="128" t="s">
        <v>16</v>
      </c>
      <c r="L20" s="128"/>
      <c r="M20" s="128"/>
      <c r="N20" s="128"/>
    </row>
    <row r="21" spans="1:14" ht="76.5" x14ac:dyDescent="0.2">
      <c r="A21" s="128" t="s">
        <v>511</v>
      </c>
      <c r="B21" s="128" t="s">
        <v>114</v>
      </c>
      <c r="C21" s="128" t="s">
        <v>114</v>
      </c>
      <c r="D21" s="128" t="s">
        <v>28</v>
      </c>
      <c r="E21" s="129"/>
      <c r="F21" s="128" t="s">
        <v>411</v>
      </c>
      <c r="G21" s="128" t="s">
        <v>600</v>
      </c>
      <c r="H21" s="128" t="s">
        <v>15</v>
      </c>
      <c r="I21" s="128" t="s">
        <v>502</v>
      </c>
      <c r="J21" s="128" t="s">
        <v>410</v>
      </c>
      <c r="K21" s="128" t="s">
        <v>16</v>
      </c>
      <c r="L21" s="128"/>
      <c r="M21" s="128"/>
      <c r="N21" s="128"/>
    </row>
    <row r="22" spans="1:14" ht="102" x14ac:dyDescent="0.2">
      <c r="A22" s="128" t="s">
        <v>405</v>
      </c>
      <c r="B22" s="128" t="s">
        <v>32</v>
      </c>
      <c r="C22" s="128" t="s">
        <v>32</v>
      </c>
      <c r="D22" s="128" t="s">
        <v>28</v>
      </c>
      <c r="E22" s="129"/>
      <c r="F22" s="128" t="s">
        <v>409</v>
      </c>
      <c r="G22" s="128" t="s">
        <v>536</v>
      </c>
      <c r="H22" s="128" t="s">
        <v>15</v>
      </c>
      <c r="I22" s="128" t="s">
        <v>502</v>
      </c>
      <c r="J22" s="128"/>
      <c r="K22" s="128" t="s">
        <v>16</v>
      </c>
      <c r="L22" s="128"/>
      <c r="M22" s="128"/>
      <c r="N22" s="128"/>
    </row>
    <row r="23" spans="1:14" ht="76.5" x14ac:dyDescent="0.2">
      <c r="A23" s="128" t="s">
        <v>697</v>
      </c>
      <c r="B23" s="128" t="s">
        <v>265</v>
      </c>
      <c r="C23" s="128" t="s">
        <v>265</v>
      </c>
      <c r="D23" s="128" t="s">
        <v>28</v>
      </c>
      <c r="E23" s="129"/>
      <c r="F23" s="128" t="s">
        <v>409</v>
      </c>
      <c r="G23" s="128" t="s">
        <v>698</v>
      </c>
      <c r="H23" s="128" t="s">
        <v>15</v>
      </c>
      <c r="I23" s="128" t="s">
        <v>502</v>
      </c>
      <c r="J23" s="128"/>
      <c r="K23" s="128" t="s">
        <v>16</v>
      </c>
      <c r="L23" s="128"/>
      <c r="M23" s="128"/>
      <c r="N23" s="128"/>
    </row>
    <row r="24" spans="1:14" ht="178.5" x14ac:dyDescent="0.2">
      <c r="A24" s="128" t="s">
        <v>480</v>
      </c>
      <c r="B24" s="128" t="s">
        <v>481</v>
      </c>
      <c r="C24" s="128" t="s">
        <v>481</v>
      </c>
      <c r="D24" s="128" t="s">
        <v>28</v>
      </c>
      <c r="E24" s="129"/>
      <c r="F24" s="128" t="s">
        <v>409</v>
      </c>
      <c r="G24" s="128" t="s">
        <v>761</v>
      </c>
      <c r="H24" s="128" t="s">
        <v>15</v>
      </c>
      <c r="I24" s="128" t="s">
        <v>502</v>
      </c>
      <c r="J24" s="128"/>
      <c r="K24" s="128" t="s">
        <v>16</v>
      </c>
      <c r="L24" s="128"/>
      <c r="M24" s="128"/>
      <c r="N24" s="128"/>
    </row>
    <row r="25" spans="1:14" ht="89.25" x14ac:dyDescent="0.2">
      <c r="A25" s="128" t="s">
        <v>378</v>
      </c>
      <c r="B25" s="128" t="s">
        <v>247</v>
      </c>
      <c r="C25" s="128" t="s">
        <v>247</v>
      </c>
      <c r="D25" s="128" t="s">
        <v>28</v>
      </c>
      <c r="E25" s="129"/>
      <c r="F25" s="128" t="s">
        <v>409</v>
      </c>
      <c r="G25" s="128" t="s">
        <v>684</v>
      </c>
      <c r="H25" s="128" t="s">
        <v>15</v>
      </c>
      <c r="I25" s="128" t="s">
        <v>502</v>
      </c>
      <c r="J25" s="128"/>
      <c r="K25" s="128" t="s">
        <v>16</v>
      </c>
      <c r="L25" s="128"/>
      <c r="M25" s="128"/>
      <c r="N25" s="128"/>
    </row>
    <row r="26" spans="1:14" ht="89.25" x14ac:dyDescent="0.2">
      <c r="A26" s="128" t="s">
        <v>379</v>
      </c>
      <c r="B26" s="128" t="s">
        <v>244</v>
      </c>
      <c r="C26" s="128" t="s">
        <v>244</v>
      </c>
      <c r="D26" s="128" t="s">
        <v>28</v>
      </c>
      <c r="E26" s="129"/>
      <c r="F26" s="128" t="s">
        <v>409</v>
      </c>
      <c r="G26" s="128" t="s">
        <v>682</v>
      </c>
      <c r="H26" s="128" t="s">
        <v>15</v>
      </c>
      <c r="I26" s="128" t="s">
        <v>502</v>
      </c>
      <c r="J26" s="128"/>
      <c r="K26" s="128" t="s">
        <v>16</v>
      </c>
      <c r="L26" s="128"/>
      <c r="M26" s="128"/>
      <c r="N26" s="128"/>
    </row>
    <row r="27" spans="1:14" ht="102" x14ac:dyDescent="0.2">
      <c r="A27" s="128" t="s">
        <v>404</v>
      </c>
      <c r="B27" s="128" t="s">
        <v>36</v>
      </c>
      <c r="C27" s="128" t="s">
        <v>36</v>
      </c>
      <c r="D27" s="128" t="s">
        <v>28</v>
      </c>
      <c r="E27" s="129"/>
      <c r="F27" s="128" t="s">
        <v>409</v>
      </c>
      <c r="G27" s="128" t="s">
        <v>539</v>
      </c>
      <c r="H27" s="128" t="s">
        <v>15</v>
      </c>
      <c r="I27" s="128" t="s">
        <v>502</v>
      </c>
      <c r="J27" s="128"/>
      <c r="K27" s="128" t="s">
        <v>16</v>
      </c>
      <c r="L27" s="128"/>
      <c r="M27" s="128"/>
      <c r="N27" s="128"/>
    </row>
    <row r="28" spans="1:14" ht="76.5" x14ac:dyDescent="0.2">
      <c r="A28" s="128" t="s">
        <v>514</v>
      </c>
      <c r="B28" s="128" t="s">
        <v>248</v>
      </c>
      <c r="C28" s="128" t="s">
        <v>248</v>
      </c>
      <c r="D28" s="128" t="s">
        <v>28</v>
      </c>
      <c r="E28" s="129"/>
      <c r="F28" s="128" t="s">
        <v>409</v>
      </c>
      <c r="G28" s="128" t="s">
        <v>685</v>
      </c>
      <c r="H28" s="128" t="s">
        <v>15</v>
      </c>
      <c r="I28" s="128" t="s">
        <v>502</v>
      </c>
      <c r="J28" s="128"/>
      <c r="K28" s="128" t="s">
        <v>16</v>
      </c>
      <c r="L28" s="128"/>
      <c r="M28" s="128"/>
      <c r="N28" s="128"/>
    </row>
    <row r="29" spans="1:14" ht="165.75" x14ac:dyDescent="0.2">
      <c r="A29" s="128" t="s">
        <v>377</v>
      </c>
      <c r="B29" s="128" t="s">
        <v>249</v>
      </c>
      <c r="C29" s="128" t="s">
        <v>249</v>
      </c>
      <c r="D29" s="128" t="s">
        <v>28</v>
      </c>
      <c r="E29" s="129"/>
      <c r="F29" s="128" t="s">
        <v>409</v>
      </c>
      <c r="G29" s="128" t="s">
        <v>686</v>
      </c>
      <c r="H29" s="128" t="s">
        <v>15</v>
      </c>
      <c r="I29" s="128" t="s">
        <v>502</v>
      </c>
      <c r="J29" s="128"/>
      <c r="K29" s="128" t="s">
        <v>16</v>
      </c>
      <c r="L29" s="128"/>
      <c r="M29" s="128"/>
      <c r="N29" s="128"/>
    </row>
    <row r="30" spans="1:14" ht="76.5" x14ac:dyDescent="0.2">
      <c r="A30" s="128" t="s">
        <v>774</v>
      </c>
      <c r="B30" s="128" t="s">
        <v>775</v>
      </c>
      <c r="C30" s="128" t="s">
        <v>775</v>
      </c>
      <c r="D30" s="128" t="s">
        <v>28</v>
      </c>
      <c r="E30" s="129"/>
      <c r="F30" s="128" t="s">
        <v>409</v>
      </c>
      <c r="G30" s="128" t="s">
        <v>776</v>
      </c>
      <c r="H30" s="128" t="s">
        <v>15</v>
      </c>
      <c r="I30" s="128" t="s">
        <v>502</v>
      </c>
      <c r="J30" s="128"/>
      <c r="K30" s="128" t="s">
        <v>16</v>
      </c>
      <c r="L30" s="128"/>
      <c r="M30" s="128"/>
      <c r="N30" s="128"/>
    </row>
    <row r="31" spans="1:14" ht="51" x14ac:dyDescent="0.2">
      <c r="A31" s="128" t="s">
        <v>263</v>
      </c>
      <c r="B31" s="128" t="s">
        <v>264</v>
      </c>
      <c r="C31" s="128" t="s">
        <v>264</v>
      </c>
      <c r="D31" s="128" t="s">
        <v>28</v>
      </c>
      <c r="E31" s="129"/>
      <c r="F31" s="128" t="s">
        <v>409</v>
      </c>
      <c r="G31" s="128"/>
      <c r="H31" s="128" t="s">
        <v>15</v>
      </c>
      <c r="I31" s="128" t="s">
        <v>502</v>
      </c>
      <c r="J31" s="128"/>
      <c r="K31" s="128" t="s">
        <v>16</v>
      </c>
      <c r="L31" s="128"/>
      <c r="M31" s="128"/>
      <c r="N31" s="128"/>
    </row>
    <row r="32" spans="1:14" ht="76.5" x14ac:dyDescent="0.2">
      <c r="A32" s="128" t="s">
        <v>37</v>
      </c>
      <c r="B32" s="128" t="s">
        <v>38</v>
      </c>
      <c r="C32" s="128" t="s">
        <v>38</v>
      </c>
      <c r="D32" s="128" t="s">
        <v>28</v>
      </c>
      <c r="E32" s="129"/>
      <c r="F32" s="128" t="s">
        <v>409</v>
      </c>
      <c r="G32" s="128" t="s">
        <v>540</v>
      </c>
      <c r="H32" s="128" t="s">
        <v>15</v>
      </c>
      <c r="I32" s="128" t="s">
        <v>502</v>
      </c>
      <c r="J32" s="128"/>
      <c r="K32" s="128" t="s">
        <v>16</v>
      </c>
      <c r="L32" s="128"/>
      <c r="M32" s="128"/>
      <c r="N32" s="128"/>
    </row>
    <row r="33" spans="1:14" ht="89.25" x14ac:dyDescent="0.2">
      <c r="A33" s="128" t="s">
        <v>29</v>
      </c>
      <c r="B33" s="128" t="s">
        <v>30</v>
      </c>
      <c r="C33" s="128" t="s">
        <v>30</v>
      </c>
      <c r="D33" s="128" t="s">
        <v>28</v>
      </c>
      <c r="E33" s="129"/>
      <c r="F33" s="128" t="s">
        <v>409</v>
      </c>
      <c r="G33" s="128" t="s">
        <v>534</v>
      </c>
      <c r="H33" s="128" t="s">
        <v>15</v>
      </c>
      <c r="I33" s="128" t="s">
        <v>502</v>
      </c>
      <c r="J33" s="128"/>
      <c r="K33" s="128" t="s">
        <v>16</v>
      </c>
      <c r="L33" s="128"/>
      <c r="M33" s="128"/>
      <c r="N33" s="128"/>
    </row>
    <row r="34" spans="1:14" ht="76.5" x14ac:dyDescent="0.2">
      <c r="A34" s="128" t="s">
        <v>397</v>
      </c>
      <c r="B34" s="128" t="s">
        <v>64</v>
      </c>
      <c r="C34" s="128" t="s">
        <v>64</v>
      </c>
      <c r="D34" s="128" t="s">
        <v>28</v>
      </c>
      <c r="E34" s="129"/>
      <c r="F34" s="128" t="s">
        <v>409</v>
      </c>
      <c r="G34" s="128" t="s">
        <v>558</v>
      </c>
      <c r="H34" s="128" t="s">
        <v>15</v>
      </c>
      <c r="I34" s="128" t="s">
        <v>502</v>
      </c>
      <c r="J34" s="128"/>
      <c r="K34" s="128" t="s">
        <v>16</v>
      </c>
      <c r="L34" s="128"/>
      <c r="M34" s="128"/>
      <c r="N34" s="128"/>
    </row>
    <row r="35" spans="1:14" ht="76.5" x14ac:dyDescent="0.2">
      <c r="A35" s="128" t="s">
        <v>515</v>
      </c>
      <c r="B35" s="128" t="s">
        <v>250</v>
      </c>
      <c r="C35" s="128" t="s">
        <v>250</v>
      </c>
      <c r="D35" s="128" t="s">
        <v>28</v>
      </c>
      <c r="E35" s="129"/>
      <c r="F35" s="128" t="s">
        <v>409</v>
      </c>
      <c r="G35" s="128" t="s">
        <v>687</v>
      </c>
      <c r="H35" s="128" t="s">
        <v>15</v>
      </c>
      <c r="I35" s="128" t="s">
        <v>502</v>
      </c>
      <c r="J35" s="128"/>
      <c r="K35" s="128" t="s">
        <v>16</v>
      </c>
      <c r="L35" s="128"/>
      <c r="M35" s="128"/>
      <c r="N35" s="128"/>
    </row>
    <row r="36" spans="1:14" ht="178.5" x14ac:dyDescent="0.2">
      <c r="A36" s="128" t="s">
        <v>807</v>
      </c>
      <c r="B36" s="128" t="s">
        <v>808</v>
      </c>
      <c r="C36" s="128" t="s">
        <v>808</v>
      </c>
      <c r="D36" s="128" t="s">
        <v>28</v>
      </c>
      <c r="E36" s="129"/>
      <c r="F36" s="128" t="s">
        <v>409</v>
      </c>
      <c r="G36" s="128" t="s">
        <v>809</v>
      </c>
      <c r="H36" s="128" t="s">
        <v>15</v>
      </c>
      <c r="I36" s="128" t="s">
        <v>502</v>
      </c>
      <c r="J36" s="128"/>
      <c r="K36" s="128" t="s">
        <v>16</v>
      </c>
      <c r="L36" s="128"/>
      <c r="M36" s="128"/>
      <c r="N36" s="128"/>
    </row>
    <row r="37" spans="1:14" ht="76.5" x14ac:dyDescent="0.2">
      <c r="A37" s="128" t="s">
        <v>921</v>
      </c>
      <c r="B37" s="128" t="s">
        <v>922</v>
      </c>
      <c r="C37" s="128" t="s">
        <v>922</v>
      </c>
      <c r="D37" s="128" t="s">
        <v>28</v>
      </c>
      <c r="E37" s="129"/>
      <c r="F37" s="128" t="s">
        <v>409</v>
      </c>
      <c r="G37" s="128" t="s">
        <v>923</v>
      </c>
      <c r="H37" s="128" t="s">
        <v>15</v>
      </c>
      <c r="I37" s="128" t="s">
        <v>502</v>
      </c>
      <c r="J37" s="128"/>
      <c r="K37" s="128" t="s">
        <v>16</v>
      </c>
      <c r="L37" s="128"/>
      <c r="M37" s="128"/>
      <c r="N37" s="128"/>
    </row>
    <row r="38" spans="1:14" ht="178.5" x14ac:dyDescent="0.2">
      <c r="A38" s="128" t="s">
        <v>505</v>
      </c>
      <c r="B38" s="128" t="s">
        <v>485</v>
      </c>
      <c r="C38" s="128" t="s">
        <v>485</v>
      </c>
      <c r="D38" s="128" t="s">
        <v>28</v>
      </c>
      <c r="E38" s="129"/>
      <c r="F38" s="128" t="s">
        <v>409</v>
      </c>
      <c r="G38" s="128" t="s">
        <v>559</v>
      </c>
      <c r="H38" s="128" t="s">
        <v>15</v>
      </c>
      <c r="I38" s="128" t="s">
        <v>502</v>
      </c>
      <c r="J38" s="128"/>
      <c r="K38" s="128" t="s">
        <v>16</v>
      </c>
      <c r="L38" s="128"/>
      <c r="M38" s="128"/>
      <c r="N38" s="128"/>
    </row>
    <row r="39" spans="1:14" ht="165.75" x14ac:dyDescent="0.2">
      <c r="A39" s="128" t="s">
        <v>461</v>
      </c>
      <c r="B39" s="128" t="s">
        <v>460</v>
      </c>
      <c r="C39" s="128" t="s">
        <v>460</v>
      </c>
      <c r="D39" s="128" t="s">
        <v>28</v>
      </c>
      <c r="E39" s="129"/>
      <c r="F39" s="128" t="s">
        <v>409</v>
      </c>
      <c r="G39" s="128" t="s">
        <v>747</v>
      </c>
      <c r="H39" s="128" t="s">
        <v>15</v>
      </c>
      <c r="I39" s="128" t="s">
        <v>502</v>
      </c>
      <c r="J39" s="128"/>
      <c r="K39" s="128" t="s">
        <v>16</v>
      </c>
      <c r="L39" s="128"/>
      <c r="M39" s="128"/>
      <c r="N39" s="128"/>
    </row>
    <row r="40" spans="1:14" ht="63.75" x14ac:dyDescent="0.2">
      <c r="A40" s="128" t="s">
        <v>115</v>
      </c>
      <c r="B40" s="128" t="s">
        <v>116</v>
      </c>
      <c r="C40" s="128" t="s">
        <v>116</v>
      </c>
      <c r="D40" s="128" t="s">
        <v>28</v>
      </c>
      <c r="E40" s="129"/>
      <c r="F40" s="128" t="s">
        <v>411</v>
      </c>
      <c r="G40" s="128" t="s">
        <v>601</v>
      </c>
      <c r="H40" s="128" t="s">
        <v>15</v>
      </c>
      <c r="I40" s="128" t="s">
        <v>502</v>
      </c>
      <c r="J40" s="128" t="s">
        <v>410</v>
      </c>
      <c r="K40" s="128" t="s">
        <v>16</v>
      </c>
      <c r="L40" s="128"/>
      <c r="M40" s="128"/>
      <c r="N40" s="128"/>
    </row>
    <row r="41" spans="1:14" ht="76.5" x14ac:dyDescent="0.2">
      <c r="A41" s="128" t="s">
        <v>60</v>
      </c>
      <c r="B41" s="128" t="s">
        <v>61</v>
      </c>
      <c r="C41" s="128" t="s">
        <v>61</v>
      </c>
      <c r="D41" s="128" t="s">
        <v>28</v>
      </c>
      <c r="E41" s="129"/>
      <c r="F41" s="128" t="s">
        <v>413</v>
      </c>
      <c r="G41" s="128" t="s">
        <v>555</v>
      </c>
      <c r="H41" s="128" t="s">
        <v>15</v>
      </c>
      <c r="I41" s="128" t="s">
        <v>502</v>
      </c>
      <c r="J41" s="128" t="s">
        <v>410</v>
      </c>
      <c r="K41" s="128" t="s">
        <v>16</v>
      </c>
      <c r="L41" s="128"/>
      <c r="M41" s="128"/>
      <c r="N41" s="128"/>
    </row>
    <row r="42" spans="1:14" ht="76.5" x14ac:dyDescent="0.2">
      <c r="A42" s="128" t="s">
        <v>188</v>
      </c>
      <c r="B42" s="128" t="s">
        <v>189</v>
      </c>
      <c r="C42" s="128" t="s">
        <v>189</v>
      </c>
      <c r="D42" s="128" t="s">
        <v>28</v>
      </c>
      <c r="E42" s="129"/>
      <c r="F42" s="128" t="s">
        <v>409</v>
      </c>
      <c r="G42" s="128" t="s">
        <v>652</v>
      </c>
      <c r="H42" s="128" t="s">
        <v>15</v>
      </c>
      <c r="I42" s="128" t="s">
        <v>502</v>
      </c>
      <c r="J42" s="128"/>
      <c r="K42" s="128" t="s">
        <v>16</v>
      </c>
      <c r="L42" s="128"/>
      <c r="M42" s="128"/>
      <c r="N42" s="128"/>
    </row>
    <row r="43" spans="1:14" ht="165.75" x14ac:dyDescent="0.2">
      <c r="A43" s="128" t="s">
        <v>894</v>
      </c>
      <c r="B43" s="128" t="s">
        <v>895</v>
      </c>
      <c r="C43" s="128" t="s">
        <v>895</v>
      </c>
      <c r="D43" s="128" t="s">
        <v>28</v>
      </c>
      <c r="E43" s="129"/>
      <c r="F43" s="128" t="s">
        <v>409</v>
      </c>
      <c r="G43" s="128" t="s">
        <v>896</v>
      </c>
      <c r="H43" s="128" t="s">
        <v>15</v>
      </c>
      <c r="I43" s="128" t="s">
        <v>502</v>
      </c>
      <c r="J43" s="128"/>
      <c r="K43" s="128" t="s">
        <v>16</v>
      </c>
      <c r="L43" s="128"/>
      <c r="M43" s="128"/>
      <c r="N43" s="128"/>
    </row>
    <row r="44" spans="1:14" ht="204" x14ac:dyDescent="0.2">
      <c r="A44" s="128" t="s">
        <v>795</v>
      </c>
      <c r="B44" s="128" t="s">
        <v>796</v>
      </c>
      <c r="C44" s="128" t="s">
        <v>796</v>
      </c>
      <c r="D44" s="128" t="s">
        <v>28</v>
      </c>
      <c r="E44" s="129"/>
      <c r="F44" s="128" t="s">
        <v>409</v>
      </c>
      <c r="G44" s="128" t="s">
        <v>797</v>
      </c>
      <c r="H44" s="128" t="s">
        <v>15</v>
      </c>
      <c r="I44" s="128" t="s">
        <v>502</v>
      </c>
      <c r="J44" s="128"/>
      <c r="K44" s="128" t="s">
        <v>16</v>
      </c>
      <c r="L44" s="128"/>
      <c r="M44" s="128"/>
      <c r="N44" s="128"/>
    </row>
    <row r="45" spans="1:14" ht="76.5" x14ac:dyDescent="0.2">
      <c r="A45" s="128" t="s">
        <v>251</v>
      </c>
      <c r="B45" s="128" t="s">
        <v>252</v>
      </c>
      <c r="C45" s="128" t="s">
        <v>252</v>
      </c>
      <c r="D45" s="128" t="s">
        <v>28</v>
      </c>
      <c r="E45" s="129"/>
      <c r="F45" s="128" t="s">
        <v>409</v>
      </c>
      <c r="G45" s="128" t="s">
        <v>688</v>
      </c>
      <c r="H45" s="128" t="s">
        <v>15</v>
      </c>
      <c r="I45" s="128" t="s">
        <v>502</v>
      </c>
      <c r="J45" s="128"/>
      <c r="K45" s="128" t="s">
        <v>16</v>
      </c>
      <c r="L45" s="128"/>
      <c r="M45" s="128"/>
      <c r="N45" s="128"/>
    </row>
    <row r="46" spans="1:14" ht="63.75" x14ac:dyDescent="0.2">
      <c r="A46" s="128" t="s">
        <v>840</v>
      </c>
      <c r="B46" s="128" t="s">
        <v>841</v>
      </c>
      <c r="C46" s="128" t="s">
        <v>841</v>
      </c>
      <c r="D46" s="128" t="s">
        <v>28</v>
      </c>
      <c r="E46" s="129"/>
      <c r="F46" s="128" t="s">
        <v>409</v>
      </c>
      <c r="G46" s="128" t="s">
        <v>842</v>
      </c>
      <c r="H46" s="128" t="s">
        <v>15</v>
      </c>
      <c r="I46" s="128" t="s">
        <v>502</v>
      </c>
      <c r="J46" s="128"/>
      <c r="K46" s="128" t="s">
        <v>16</v>
      </c>
      <c r="L46" s="128"/>
      <c r="M46" s="128"/>
      <c r="N46" s="128"/>
    </row>
    <row r="47" spans="1:14" ht="76.5" x14ac:dyDescent="0.2">
      <c r="A47" s="128" t="s">
        <v>399</v>
      </c>
      <c r="B47" s="128" t="s">
        <v>47</v>
      </c>
      <c r="C47" s="128" t="s">
        <v>47</v>
      </c>
      <c r="D47" s="128" t="s">
        <v>28</v>
      </c>
      <c r="E47" s="129"/>
      <c r="F47" s="128" t="s">
        <v>409</v>
      </c>
      <c r="G47" s="128" t="s">
        <v>547</v>
      </c>
      <c r="H47" s="128" t="s">
        <v>15</v>
      </c>
      <c r="I47" s="128" t="s">
        <v>502</v>
      </c>
      <c r="J47" s="128"/>
      <c r="K47" s="128" t="s">
        <v>16</v>
      </c>
      <c r="L47" s="128"/>
      <c r="M47" s="128"/>
      <c r="N47" s="128"/>
    </row>
    <row r="48" spans="1:14" ht="76.5" x14ac:dyDescent="0.2">
      <c r="A48" s="128" t="s">
        <v>48</v>
      </c>
      <c r="B48" s="128" t="s">
        <v>49</v>
      </c>
      <c r="C48" s="128" t="s">
        <v>49</v>
      </c>
      <c r="D48" s="128" t="s">
        <v>28</v>
      </c>
      <c r="E48" s="129"/>
      <c r="F48" s="128" t="s">
        <v>409</v>
      </c>
      <c r="G48" s="128" t="s">
        <v>548</v>
      </c>
      <c r="H48" s="128" t="s">
        <v>15</v>
      </c>
      <c r="I48" s="128" t="s">
        <v>502</v>
      </c>
      <c r="J48" s="128"/>
      <c r="K48" s="128" t="s">
        <v>16</v>
      </c>
      <c r="L48" s="128"/>
      <c r="M48" s="128"/>
      <c r="N48" s="128"/>
    </row>
    <row r="49" spans="1:14" ht="63.75" x14ac:dyDescent="0.2">
      <c r="A49" s="128" t="s">
        <v>507</v>
      </c>
      <c r="B49" s="128" t="s">
        <v>508</v>
      </c>
      <c r="C49" s="128" t="s">
        <v>508</v>
      </c>
      <c r="D49" s="128" t="s">
        <v>28</v>
      </c>
      <c r="E49" s="129"/>
      <c r="F49" s="128" t="s">
        <v>411</v>
      </c>
      <c r="G49" s="128" t="s">
        <v>597</v>
      </c>
      <c r="H49" s="128" t="s">
        <v>15</v>
      </c>
      <c r="I49" s="128" t="s">
        <v>502</v>
      </c>
      <c r="J49" s="128" t="s">
        <v>410</v>
      </c>
      <c r="K49" s="128" t="s">
        <v>16</v>
      </c>
      <c r="L49" s="128"/>
      <c r="M49" s="128"/>
      <c r="N49" s="128"/>
    </row>
    <row r="50" spans="1:14" ht="89.25" x14ac:dyDescent="0.2">
      <c r="A50" s="128" t="s">
        <v>50</v>
      </c>
      <c r="B50" s="128" t="s">
        <v>51</v>
      </c>
      <c r="C50" s="128" t="s">
        <v>51</v>
      </c>
      <c r="D50" s="128" t="s">
        <v>28</v>
      </c>
      <c r="E50" s="129"/>
      <c r="F50" s="128" t="s">
        <v>409</v>
      </c>
      <c r="G50" s="128" t="s">
        <v>549</v>
      </c>
      <c r="H50" s="128" t="s">
        <v>15</v>
      </c>
      <c r="I50" s="128" t="s">
        <v>502</v>
      </c>
      <c r="J50" s="128"/>
      <c r="K50" s="128" t="s">
        <v>16</v>
      </c>
      <c r="L50" s="128"/>
      <c r="M50" s="128"/>
      <c r="N50" s="128"/>
    </row>
    <row r="51" spans="1:14" ht="89.25" x14ac:dyDescent="0.2">
      <c r="A51" s="128" t="s">
        <v>777</v>
      </c>
      <c r="B51" s="128" t="s">
        <v>778</v>
      </c>
      <c r="C51" s="128" t="s">
        <v>778</v>
      </c>
      <c r="D51" s="128" t="s">
        <v>28</v>
      </c>
      <c r="E51" s="129"/>
      <c r="F51" s="128" t="s">
        <v>413</v>
      </c>
      <c r="G51" s="128" t="s">
        <v>779</v>
      </c>
      <c r="H51" s="128" t="s">
        <v>15</v>
      </c>
      <c r="I51" s="128" t="s">
        <v>502</v>
      </c>
      <c r="J51" s="128" t="s">
        <v>410</v>
      </c>
      <c r="K51" s="128" t="s">
        <v>16</v>
      </c>
      <c r="L51" s="128"/>
      <c r="M51" s="128"/>
      <c r="N51" s="128"/>
    </row>
    <row r="52" spans="1:14" ht="51" x14ac:dyDescent="0.2">
      <c r="A52" s="128" t="s">
        <v>945</v>
      </c>
      <c r="B52" s="128" t="s">
        <v>73</v>
      </c>
      <c r="C52" s="128" t="s">
        <v>73</v>
      </c>
      <c r="D52" s="128" t="s">
        <v>28</v>
      </c>
      <c r="E52" s="129"/>
      <c r="F52" s="128" t="s">
        <v>409</v>
      </c>
      <c r="G52" s="128" t="s">
        <v>946</v>
      </c>
      <c r="H52" s="128" t="s">
        <v>15</v>
      </c>
      <c r="I52" s="128" t="s">
        <v>502</v>
      </c>
      <c r="J52" s="128"/>
      <c r="K52" s="128" t="s">
        <v>16</v>
      </c>
      <c r="L52" s="128"/>
      <c r="M52" s="128"/>
      <c r="N52" s="128"/>
    </row>
    <row r="53" spans="1:14" ht="76.5" x14ac:dyDescent="0.2">
      <c r="A53" s="128" t="s">
        <v>578</v>
      </c>
      <c r="B53" s="128" t="s">
        <v>87</v>
      </c>
      <c r="C53" s="128" t="s">
        <v>87</v>
      </c>
      <c r="D53" s="128" t="s">
        <v>28</v>
      </c>
      <c r="E53" s="129"/>
      <c r="F53" s="128" t="s">
        <v>409</v>
      </c>
      <c r="G53" s="128" t="s">
        <v>579</v>
      </c>
      <c r="H53" s="128" t="s">
        <v>15</v>
      </c>
      <c r="I53" s="128" t="s">
        <v>502</v>
      </c>
      <c r="J53" s="128"/>
      <c r="K53" s="128" t="s">
        <v>16</v>
      </c>
      <c r="L53" s="128"/>
      <c r="M53" s="128"/>
      <c r="N53" s="128"/>
    </row>
    <row r="54" spans="1:14" ht="76.5" x14ac:dyDescent="0.2">
      <c r="A54" s="128" t="s">
        <v>117</v>
      </c>
      <c r="B54" s="128" t="s">
        <v>118</v>
      </c>
      <c r="C54" s="128" t="s">
        <v>118</v>
      </c>
      <c r="D54" s="128" t="s">
        <v>28</v>
      </c>
      <c r="E54" s="129"/>
      <c r="F54" s="128" t="s">
        <v>411</v>
      </c>
      <c r="G54" s="128" t="s">
        <v>602</v>
      </c>
      <c r="H54" s="128" t="s">
        <v>15</v>
      </c>
      <c r="I54" s="128" t="s">
        <v>502</v>
      </c>
      <c r="J54" s="128" t="s">
        <v>410</v>
      </c>
      <c r="K54" s="128" t="s">
        <v>16</v>
      </c>
      <c r="L54" s="128"/>
      <c r="M54" s="128"/>
      <c r="N54" s="128"/>
    </row>
    <row r="55" spans="1:14" ht="63.75" x14ac:dyDescent="0.2">
      <c r="A55" s="128" t="s">
        <v>469</v>
      </c>
      <c r="B55" s="128" t="s">
        <v>52</v>
      </c>
      <c r="C55" s="128" t="s">
        <v>52</v>
      </c>
      <c r="D55" s="128" t="s">
        <v>28</v>
      </c>
      <c r="E55" s="129"/>
      <c r="F55" s="128" t="s">
        <v>409</v>
      </c>
      <c r="G55" s="128" t="s">
        <v>550</v>
      </c>
      <c r="H55" s="128" t="s">
        <v>15</v>
      </c>
      <c r="I55" s="128" t="s">
        <v>502</v>
      </c>
      <c r="J55" s="128"/>
      <c r="K55" s="128" t="s">
        <v>16</v>
      </c>
      <c r="L55" s="128"/>
      <c r="M55" s="128"/>
      <c r="N55" s="128"/>
    </row>
    <row r="56" spans="1:14" ht="191.25" x14ac:dyDescent="0.2">
      <c r="A56" s="128" t="s">
        <v>459</v>
      </c>
      <c r="B56" s="128" t="s">
        <v>458</v>
      </c>
      <c r="C56" s="128" t="s">
        <v>458</v>
      </c>
      <c r="D56" s="128" t="s">
        <v>28</v>
      </c>
      <c r="E56" s="129"/>
      <c r="F56" s="128" t="s">
        <v>409</v>
      </c>
      <c r="G56" s="128" t="s">
        <v>748</v>
      </c>
      <c r="H56" s="128" t="s">
        <v>15</v>
      </c>
      <c r="I56" s="128" t="s">
        <v>502</v>
      </c>
      <c r="J56" s="128"/>
      <c r="K56" s="128" t="s">
        <v>16</v>
      </c>
      <c r="L56" s="128"/>
      <c r="M56" s="128"/>
      <c r="N56" s="128"/>
    </row>
    <row r="57" spans="1:14" ht="63.75" x14ac:dyDescent="0.2">
      <c r="A57" s="128" t="s">
        <v>53</v>
      </c>
      <c r="B57" s="128" t="s">
        <v>54</v>
      </c>
      <c r="C57" s="128" t="s">
        <v>54</v>
      </c>
      <c r="D57" s="128" t="s">
        <v>28</v>
      </c>
      <c r="E57" s="129"/>
      <c r="F57" s="128" t="s">
        <v>409</v>
      </c>
      <c r="G57" s="128" t="s">
        <v>551</v>
      </c>
      <c r="H57" s="128" t="s">
        <v>15</v>
      </c>
      <c r="I57" s="128" t="s">
        <v>502</v>
      </c>
      <c r="J57" s="128"/>
      <c r="K57" s="128" t="s">
        <v>16</v>
      </c>
      <c r="L57" s="128"/>
      <c r="M57" s="128"/>
      <c r="N57" s="128"/>
    </row>
    <row r="58" spans="1:14" ht="63.75" x14ac:dyDescent="0.2">
      <c r="A58" s="128" t="s">
        <v>190</v>
      </c>
      <c r="B58" s="128" t="s">
        <v>191</v>
      </c>
      <c r="C58" s="128" t="s">
        <v>191</v>
      </c>
      <c r="D58" s="128" t="s">
        <v>28</v>
      </c>
      <c r="E58" s="129"/>
      <c r="F58" s="128" t="s">
        <v>409</v>
      </c>
      <c r="G58" s="128" t="s">
        <v>653</v>
      </c>
      <c r="H58" s="128" t="s">
        <v>15</v>
      </c>
      <c r="I58" s="128" t="s">
        <v>502</v>
      </c>
      <c r="J58" s="128"/>
      <c r="K58" s="128" t="s">
        <v>16</v>
      </c>
      <c r="L58" s="128"/>
      <c r="M58" s="128"/>
      <c r="N58" s="128"/>
    </row>
    <row r="59" spans="1:14" ht="63.75" x14ac:dyDescent="0.2">
      <c r="A59" s="128" t="s">
        <v>176</v>
      </c>
      <c r="B59" s="128" t="s">
        <v>177</v>
      </c>
      <c r="C59" s="128" t="s">
        <v>177</v>
      </c>
      <c r="D59" s="128" t="s">
        <v>28</v>
      </c>
      <c r="E59" s="129"/>
      <c r="F59" s="128" t="s">
        <v>409</v>
      </c>
      <c r="G59" s="128" t="s">
        <v>643</v>
      </c>
      <c r="H59" s="128" t="s">
        <v>15</v>
      </c>
      <c r="I59" s="128" t="s">
        <v>502</v>
      </c>
      <c r="J59" s="128"/>
      <c r="K59" s="128" t="s">
        <v>16</v>
      </c>
      <c r="L59" s="128"/>
      <c r="M59" s="128"/>
      <c r="N59" s="128"/>
    </row>
    <row r="60" spans="1:14" ht="76.5" x14ac:dyDescent="0.2">
      <c r="A60" s="128" t="s">
        <v>504</v>
      </c>
      <c r="B60" s="128" t="s">
        <v>55</v>
      </c>
      <c r="C60" s="128" t="s">
        <v>55</v>
      </c>
      <c r="D60" s="128" t="s">
        <v>28</v>
      </c>
      <c r="E60" s="129"/>
      <c r="F60" s="128" t="s">
        <v>409</v>
      </c>
      <c r="G60" s="128" t="s">
        <v>552</v>
      </c>
      <c r="H60" s="128" t="s">
        <v>15</v>
      </c>
      <c r="I60" s="128" t="s">
        <v>502</v>
      </c>
      <c r="J60" s="128"/>
      <c r="K60" s="128" t="s">
        <v>16</v>
      </c>
      <c r="L60" s="128"/>
      <c r="M60" s="128"/>
      <c r="N60" s="128"/>
    </row>
    <row r="61" spans="1:14" ht="127.5" x14ac:dyDescent="0.2">
      <c r="A61" s="128" t="s">
        <v>163</v>
      </c>
      <c r="B61" s="128" t="s">
        <v>164</v>
      </c>
      <c r="C61" s="128" t="s">
        <v>164</v>
      </c>
      <c r="D61" s="128" t="s">
        <v>28</v>
      </c>
      <c r="E61" s="129"/>
      <c r="F61" s="128" t="s">
        <v>409</v>
      </c>
      <c r="G61" s="128" t="s">
        <v>635</v>
      </c>
      <c r="H61" s="128" t="s">
        <v>15</v>
      </c>
      <c r="I61" s="128" t="s">
        <v>502</v>
      </c>
      <c r="J61" s="128"/>
      <c r="K61" s="128" t="s">
        <v>16</v>
      </c>
      <c r="L61" s="128"/>
      <c r="M61" s="128"/>
      <c r="N61" s="128"/>
    </row>
    <row r="62" spans="1:14" ht="76.5" x14ac:dyDescent="0.2">
      <c r="A62" s="128" t="s">
        <v>56</v>
      </c>
      <c r="B62" s="128" t="s">
        <v>57</v>
      </c>
      <c r="C62" s="128" t="s">
        <v>57</v>
      </c>
      <c r="D62" s="128" t="s">
        <v>28</v>
      </c>
      <c r="E62" s="129"/>
      <c r="F62" s="128" t="s">
        <v>409</v>
      </c>
      <c r="G62" s="128" t="s">
        <v>553</v>
      </c>
      <c r="H62" s="128" t="s">
        <v>15</v>
      </c>
      <c r="I62" s="128" t="s">
        <v>502</v>
      </c>
      <c r="J62" s="128"/>
      <c r="K62" s="128" t="s">
        <v>16</v>
      </c>
      <c r="L62" s="128"/>
      <c r="M62" s="128"/>
      <c r="N62" s="128"/>
    </row>
    <row r="63" spans="1:14" ht="153" x14ac:dyDescent="0.2">
      <c r="A63" s="128" t="s">
        <v>810</v>
      </c>
      <c r="B63" s="128" t="s">
        <v>811</v>
      </c>
      <c r="C63" s="128" t="s">
        <v>811</v>
      </c>
      <c r="D63" s="128" t="s">
        <v>28</v>
      </c>
      <c r="E63" s="129"/>
      <c r="F63" s="128" t="s">
        <v>409</v>
      </c>
      <c r="G63" s="128" t="s">
        <v>812</v>
      </c>
      <c r="H63" s="128" t="s">
        <v>15</v>
      </c>
      <c r="I63" s="128" t="s">
        <v>502</v>
      </c>
      <c r="J63" s="128"/>
      <c r="K63" s="128" t="s">
        <v>16</v>
      </c>
      <c r="L63" s="128"/>
      <c r="M63" s="128"/>
      <c r="N63" s="128"/>
    </row>
    <row r="64" spans="1:14" ht="76.5" x14ac:dyDescent="0.2">
      <c r="A64" s="128" t="s">
        <v>852</v>
      </c>
      <c r="B64" s="128" t="s">
        <v>853</v>
      </c>
      <c r="C64" s="128" t="s">
        <v>853</v>
      </c>
      <c r="D64" s="128" t="s">
        <v>28</v>
      </c>
      <c r="E64" s="129"/>
      <c r="F64" s="128" t="s">
        <v>409</v>
      </c>
      <c r="G64" s="128" t="s">
        <v>854</v>
      </c>
      <c r="H64" s="128" t="s">
        <v>15</v>
      </c>
      <c r="I64" s="128" t="s">
        <v>502</v>
      </c>
      <c r="J64" s="128"/>
      <c r="K64" s="128" t="s">
        <v>16</v>
      </c>
      <c r="L64" s="128"/>
      <c r="M64" s="128"/>
      <c r="N64" s="128"/>
    </row>
    <row r="65" spans="1:14" ht="76.5" x14ac:dyDescent="0.2">
      <c r="A65" s="128" t="s">
        <v>900</v>
      </c>
      <c r="B65" s="128" t="s">
        <v>901</v>
      </c>
      <c r="C65" s="128" t="s">
        <v>901</v>
      </c>
      <c r="D65" s="128" t="s">
        <v>28</v>
      </c>
      <c r="E65" s="129"/>
      <c r="F65" s="128" t="s">
        <v>409</v>
      </c>
      <c r="G65" s="128" t="s">
        <v>902</v>
      </c>
      <c r="H65" s="128" t="s">
        <v>15</v>
      </c>
      <c r="I65" s="128" t="s">
        <v>502</v>
      </c>
      <c r="J65" s="128"/>
      <c r="K65" s="128" t="s">
        <v>16</v>
      </c>
      <c r="L65" s="128"/>
      <c r="M65" s="128"/>
      <c r="N65" s="128"/>
    </row>
    <row r="66" spans="1:14" ht="76.5" x14ac:dyDescent="0.2">
      <c r="A66" s="128" t="s">
        <v>603</v>
      </c>
      <c r="B66" s="128" t="s">
        <v>604</v>
      </c>
      <c r="C66" s="128" t="s">
        <v>604</v>
      </c>
      <c r="D66" s="128" t="s">
        <v>28</v>
      </c>
      <c r="E66" s="129"/>
      <c r="F66" s="128" t="s">
        <v>411</v>
      </c>
      <c r="G66" s="128" t="s">
        <v>605</v>
      </c>
      <c r="H66" s="128" t="s">
        <v>15</v>
      </c>
      <c r="I66" s="128" t="s">
        <v>502</v>
      </c>
      <c r="J66" s="128" t="s">
        <v>410</v>
      </c>
      <c r="K66" s="128" t="s">
        <v>16</v>
      </c>
      <c r="L66" s="128"/>
      <c r="M66" s="128"/>
      <c r="N66" s="128"/>
    </row>
    <row r="67" spans="1:14" ht="63.75" x14ac:dyDescent="0.2">
      <c r="A67" s="128" t="s">
        <v>470</v>
      </c>
      <c r="B67" s="128" t="s">
        <v>148</v>
      </c>
      <c r="C67" s="128" t="s">
        <v>148</v>
      </c>
      <c r="D67" s="128" t="s">
        <v>28</v>
      </c>
      <c r="E67" s="129"/>
      <c r="F67" s="128" t="s">
        <v>411</v>
      </c>
      <c r="G67" s="128" t="s">
        <v>624</v>
      </c>
      <c r="H67" s="128" t="s">
        <v>15</v>
      </c>
      <c r="I67" s="128" t="s">
        <v>502</v>
      </c>
      <c r="J67" s="128" t="s">
        <v>410</v>
      </c>
      <c r="K67" s="128" t="s">
        <v>16</v>
      </c>
      <c r="L67" s="128"/>
      <c r="M67" s="128"/>
      <c r="N67" s="128"/>
    </row>
    <row r="68" spans="1:14" ht="153" x14ac:dyDescent="0.2">
      <c r="A68" s="128" t="s">
        <v>734</v>
      </c>
      <c r="B68" s="128" t="s">
        <v>735</v>
      </c>
      <c r="C68" s="128" t="s">
        <v>735</v>
      </c>
      <c r="D68" s="128" t="s">
        <v>28</v>
      </c>
      <c r="E68" s="129"/>
      <c r="F68" s="128" t="s">
        <v>409</v>
      </c>
      <c r="G68" s="128" t="s">
        <v>736</v>
      </c>
      <c r="H68" s="128" t="s">
        <v>15</v>
      </c>
      <c r="I68" s="128" t="s">
        <v>502</v>
      </c>
      <c r="J68" s="128"/>
      <c r="K68" s="128" t="s">
        <v>16</v>
      </c>
      <c r="L68" s="128"/>
      <c r="M68" s="128"/>
      <c r="N68" s="128"/>
    </row>
    <row r="69" spans="1:14" ht="63.75" x14ac:dyDescent="0.2">
      <c r="A69" s="128" t="s">
        <v>242</v>
      </c>
      <c r="B69" s="128" t="s">
        <v>243</v>
      </c>
      <c r="C69" s="128" t="s">
        <v>243</v>
      </c>
      <c r="D69" s="128" t="s">
        <v>28</v>
      </c>
      <c r="E69" s="129"/>
      <c r="F69" s="128" t="s">
        <v>409</v>
      </c>
      <c r="G69" s="128" t="s">
        <v>681</v>
      </c>
      <c r="H69" s="128" t="s">
        <v>15</v>
      </c>
      <c r="I69" s="128" t="s">
        <v>502</v>
      </c>
      <c r="J69" s="128"/>
      <c r="K69" s="128" t="s">
        <v>16</v>
      </c>
      <c r="L69" s="128"/>
      <c r="M69" s="128"/>
      <c r="N69" s="128"/>
    </row>
    <row r="70" spans="1:14" ht="165.75" x14ac:dyDescent="0.2">
      <c r="A70" s="128" t="s">
        <v>870</v>
      </c>
      <c r="B70" s="128" t="s">
        <v>871</v>
      </c>
      <c r="C70" s="128" t="s">
        <v>871</v>
      </c>
      <c r="D70" s="128" t="s">
        <v>28</v>
      </c>
      <c r="E70" s="129"/>
      <c r="F70" s="128" t="s">
        <v>409</v>
      </c>
      <c r="G70" s="128" t="s">
        <v>872</v>
      </c>
      <c r="H70" s="128" t="s">
        <v>15</v>
      </c>
      <c r="I70" s="128" t="s">
        <v>502</v>
      </c>
      <c r="J70" s="128"/>
      <c r="K70" s="128" t="s">
        <v>16</v>
      </c>
      <c r="L70" s="128"/>
      <c r="M70" s="128"/>
      <c r="N70" s="128"/>
    </row>
    <row r="71" spans="1:14" ht="153" x14ac:dyDescent="0.2">
      <c r="A71" s="128" t="s">
        <v>516</v>
      </c>
      <c r="B71" s="128" t="s">
        <v>457</v>
      </c>
      <c r="C71" s="128" t="s">
        <v>457</v>
      </c>
      <c r="D71" s="128" t="s">
        <v>28</v>
      </c>
      <c r="E71" s="129"/>
      <c r="F71" s="128" t="s">
        <v>409</v>
      </c>
      <c r="G71" s="128" t="s">
        <v>749</v>
      </c>
      <c r="H71" s="128" t="s">
        <v>15</v>
      </c>
      <c r="I71" s="128" t="s">
        <v>502</v>
      </c>
      <c r="J71" s="128"/>
      <c r="K71" s="128" t="s">
        <v>16</v>
      </c>
      <c r="L71" s="128"/>
      <c r="M71" s="128"/>
      <c r="N71" s="128"/>
    </row>
    <row r="72" spans="1:14" ht="165.75" x14ac:dyDescent="0.2">
      <c r="A72" s="128" t="s">
        <v>699</v>
      </c>
      <c r="B72" s="128" t="s">
        <v>700</v>
      </c>
      <c r="C72" s="128" t="s">
        <v>700</v>
      </c>
      <c r="D72" s="128" t="s">
        <v>28</v>
      </c>
      <c r="E72" s="129"/>
      <c r="F72" s="128" t="s">
        <v>409</v>
      </c>
      <c r="G72" s="128" t="s">
        <v>701</v>
      </c>
      <c r="H72" s="128" t="s">
        <v>15</v>
      </c>
      <c r="I72" s="128" t="s">
        <v>502</v>
      </c>
      <c r="J72" s="128"/>
      <c r="K72" s="128" t="s">
        <v>16</v>
      </c>
      <c r="L72" s="128"/>
      <c r="M72" s="128"/>
      <c r="N72" s="128"/>
    </row>
    <row r="73" spans="1:14" ht="76.5" x14ac:dyDescent="0.2">
      <c r="A73" s="128" t="s">
        <v>816</v>
      </c>
      <c r="B73" s="128" t="s">
        <v>817</v>
      </c>
      <c r="C73" s="128" t="s">
        <v>817</v>
      </c>
      <c r="D73" s="128" t="s">
        <v>28</v>
      </c>
      <c r="E73" s="129"/>
      <c r="F73" s="128" t="s">
        <v>413</v>
      </c>
      <c r="G73" s="128" t="s">
        <v>818</v>
      </c>
      <c r="H73" s="128" t="s">
        <v>15</v>
      </c>
      <c r="I73" s="128" t="s">
        <v>502</v>
      </c>
      <c r="J73" s="128" t="s">
        <v>410</v>
      </c>
      <c r="K73" s="128" t="s">
        <v>16</v>
      </c>
      <c r="L73" s="128"/>
      <c r="M73" s="128"/>
      <c r="N73" s="128"/>
    </row>
    <row r="74" spans="1:14" ht="178.5" x14ac:dyDescent="0.2">
      <c r="A74" s="128" t="s">
        <v>813</v>
      </c>
      <c r="B74" s="128" t="s">
        <v>814</v>
      </c>
      <c r="C74" s="128" t="s">
        <v>814</v>
      </c>
      <c r="D74" s="128" t="s">
        <v>28</v>
      </c>
      <c r="E74" s="129"/>
      <c r="F74" s="128" t="s">
        <v>409</v>
      </c>
      <c r="G74" s="128" t="s">
        <v>815</v>
      </c>
      <c r="H74" s="128" t="s">
        <v>15</v>
      </c>
      <c r="I74" s="128" t="s">
        <v>502</v>
      </c>
      <c r="J74" s="128"/>
      <c r="K74" s="128" t="s">
        <v>16</v>
      </c>
      <c r="L74" s="128"/>
      <c r="M74" s="128"/>
      <c r="N74" s="128"/>
    </row>
    <row r="75" spans="1:14" ht="63.75" x14ac:dyDescent="0.2">
      <c r="A75" s="128" t="s">
        <v>509</v>
      </c>
      <c r="B75" s="128" t="s">
        <v>510</v>
      </c>
      <c r="C75" s="128" t="s">
        <v>510</v>
      </c>
      <c r="D75" s="128" t="s">
        <v>28</v>
      </c>
      <c r="E75" s="129"/>
      <c r="F75" s="128" t="s">
        <v>409</v>
      </c>
      <c r="G75" s="128" t="s">
        <v>599</v>
      </c>
      <c r="H75" s="128" t="s">
        <v>15</v>
      </c>
      <c r="I75" s="128" t="s">
        <v>502</v>
      </c>
      <c r="J75" s="128"/>
      <c r="K75" s="128" t="s">
        <v>16</v>
      </c>
      <c r="L75" s="128"/>
      <c r="M75" s="128"/>
      <c r="N75" s="128"/>
    </row>
    <row r="76" spans="1:14" ht="165.75" x14ac:dyDescent="0.2">
      <c r="A76" s="128" t="s">
        <v>849</v>
      </c>
      <c r="B76" s="128" t="s">
        <v>850</v>
      </c>
      <c r="C76" s="128" t="s">
        <v>850</v>
      </c>
      <c r="D76" s="128" t="s">
        <v>28</v>
      </c>
      <c r="E76" s="129"/>
      <c r="F76" s="128" t="s">
        <v>409</v>
      </c>
      <c r="G76" s="128" t="s">
        <v>851</v>
      </c>
      <c r="H76" s="128" t="s">
        <v>15</v>
      </c>
      <c r="I76" s="128" t="s">
        <v>502</v>
      </c>
      <c r="J76" s="128"/>
      <c r="K76" s="128" t="s">
        <v>16</v>
      </c>
      <c r="L76" s="128"/>
      <c r="M76" s="128"/>
      <c r="N76" s="128"/>
    </row>
    <row r="77" spans="1:14" ht="165.75" x14ac:dyDescent="0.2">
      <c r="A77" s="128" t="s">
        <v>456</v>
      </c>
      <c r="B77" s="128" t="s">
        <v>455</v>
      </c>
      <c r="C77" s="128" t="s">
        <v>455</v>
      </c>
      <c r="D77" s="128" t="s">
        <v>28</v>
      </c>
      <c r="E77" s="129"/>
      <c r="F77" s="128" t="s">
        <v>413</v>
      </c>
      <c r="G77" s="128" t="s">
        <v>739</v>
      </c>
      <c r="H77" s="128" t="s">
        <v>15</v>
      </c>
      <c r="I77" s="128" t="s">
        <v>502</v>
      </c>
      <c r="J77" s="128" t="s">
        <v>410</v>
      </c>
      <c r="K77" s="128" t="s">
        <v>16</v>
      </c>
      <c r="L77" s="128"/>
      <c r="M77" s="128"/>
      <c r="N77" s="128"/>
    </row>
    <row r="78" spans="1:14" ht="153" x14ac:dyDescent="0.2">
      <c r="A78" s="128" t="s">
        <v>906</v>
      </c>
      <c r="B78" s="128" t="s">
        <v>907</v>
      </c>
      <c r="C78" s="128" t="s">
        <v>907</v>
      </c>
      <c r="D78" s="128" t="s">
        <v>28</v>
      </c>
      <c r="E78" s="129"/>
      <c r="F78" s="128" t="s">
        <v>409</v>
      </c>
      <c r="G78" s="128" t="s">
        <v>908</v>
      </c>
      <c r="H78" s="128" t="s">
        <v>15</v>
      </c>
      <c r="I78" s="128" t="s">
        <v>502</v>
      </c>
      <c r="J78" s="128"/>
      <c r="K78" s="128" t="s">
        <v>16</v>
      </c>
      <c r="L78" s="128"/>
      <c r="M78" s="128"/>
      <c r="N78" s="128"/>
    </row>
    <row r="79" spans="1:14" ht="76.5" x14ac:dyDescent="0.2">
      <c r="A79" s="128" t="s">
        <v>401</v>
      </c>
      <c r="B79" s="128" t="s">
        <v>45</v>
      </c>
      <c r="C79" s="128" t="s">
        <v>45</v>
      </c>
      <c r="D79" s="128" t="s">
        <v>28</v>
      </c>
      <c r="E79" s="129"/>
      <c r="F79" s="128" t="s">
        <v>409</v>
      </c>
      <c r="G79" s="128" t="s">
        <v>545</v>
      </c>
      <c r="H79" s="128" t="s">
        <v>15</v>
      </c>
      <c r="I79" s="128" t="s">
        <v>502</v>
      </c>
      <c r="J79" s="128"/>
      <c r="K79" s="128" t="s">
        <v>16</v>
      </c>
      <c r="L79" s="128"/>
      <c r="M79" s="128"/>
      <c r="N79" s="128"/>
    </row>
    <row r="80" spans="1:14" ht="76.5" x14ac:dyDescent="0.2">
      <c r="A80" s="128" t="s">
        <v>58</v>
      </c>
      <c r="B80" s="128" t="s">
        <v>59</v>
      </c>
      <c r="C80" s="128" t="s">
        <v>59</v>
      </c>
      <c r="D80" s="128" t="s">
        <v>28</v>
      </c>
      <c r="E80" s="129"/>
      <c r="F80" s="128" t="s">
        <v>409</v>
      </c>
      <c r="G80" s="128" t="s">
        <v>554</v>
      </c>
      <c r="H80" s="128" t="s">
        <v>15</v>
      </c>
      <c r="I80" s="128" t="s">
        <v>502</v>
      </c>
      <c r="J80" s="128"/>
      <c r="K80" s="128" t="s">
        <v>16</v>
      </c>
      <c r="L80" s="128"/>
      <c r="M80" s="128"/>
      <c r="N80" s="128"/>
    </row>
    <row r="81" spans="1:14" ht="63.75" x14ac:dyDescent="0.2">
      <c r="A81" s="128" t="s">
        <v>119</v>
      </c>
      <c r="B81" s="128" t="s">
        <v>120</v>
      </c>
      <c r="C81" s="128" t="s">
        <v>120</v>
      </c>
      <c r="D81" s="128" t="s">
        <v>28</v>
      </c>
      <c r="E81" s="129"/>
      <c r="F81" s="128" t="s">
        <v>411</v>
      </c>
      <c r="G81" s="128" t="s">
        <v>606</v>
      </c>
      <c r="H81" s="128" t="s">
        <v>15</v>
      </c>
      <c r="I81" s="128" t="s">
        <v>502</v>
      </c>
      <c r="J81" s="128" t="s">
        <v>410</v>
      </c>
      <c r="K81" s="128" t="s">
        <v>16</v>
      </c>
      <c r="L81" s="128"/>
      <c r="M81" s="128"/>
      <c r="N81" s="128"/>
    </row>
    <row r="82" spans="1:14" ht="76.5" x14ac:dyDescent="0.2">
      <c r="A82" s="128" t="s">
        <v>471</v>
      </c>
      <c r="B82" s="128" t="s">
        <v>63</v>
      </c>
      <c r="C82" s="128" t="s">
        <v>63</v>
      </c>
      <c r="D82" s="128" t="s">
        <v>28</v>
      </c>
      <c r="E82" s="129"/>
      <c r="F82" s="128" t="s">
        <v>413</v>
      </c>
      <c r="G82" s="128" t="s">
        <v>557</v>
      </c>
      <c r="H82" s="128" t="s">
        <v>15</v>
      </c>
      <c r="I82" s="128" t="s">
        <v>502</v>
      </c>
      <c r="J82" s="128" t="s">
        <v>410</v>
      </c>
      <c r="K82" s="128" t="s">
        <v>16</v>
      </c>
      <c r="L82" s="128"/>
      <c r="M82" s="128"/>
      <c r="N82" s="128"/>
    </row>
    <row r="83" spans="1:14" ht="63.75" x14ac:dyDescent="0.2">
      <c r="A83" s="128" t="s">
        <v>792</v>
      </c>
      <c r="B83" s="128" t="s">
        <v>793</v>
      </c>
      <c r="C83" s="128" t="s">
        <v>793</v>
      </c>
      <c r="D83" s="128" t="s">
        <v>28</v>
      </c>
      <c r="E83" s="129"/>
      <c r="F83" s="128" t="s">
        <v>409</v>
      </c>
      <c r="G83" s="128" t="s">
        <v>794</v>
      </c>
      <c r="H83" s="128" t="s">
        <v>15</v>
      </c>
      <c r="I83" s="128" t="s">
        <v>502</v>
      </c>
      <c r="J83" s="128"/>
      <c r="K83" s="128" t="s">
        <v>16</v>
      </c>
      <c r="L83" s="128"/>
      <c r="M83" s="128"/>
      <c r="N83" s="128"/>
    </row>
    <row r="84" spans="1:14" ht="153" x14ac:dyDescent="0.2">
      <c r="A84" s="128" t="s">
        <v>879</v>
      </c>
      <c r="B84" s="128" t="s">
        <v>880</v>
      </c>
      <c r="C84" s="128" t="s">
        <v>880</v>
      </c>
      <c r="D84" s="128" t="s">
        <v>28</v>
      </c>
      <c r="E84" s="129"/>
      <c r="F84" s="128" t="s">
        <v>413</v>
      </c>
      <c r="G84" s="128" t="s">
        <v>881</v>
      </c>
      <c r="H84" s="128" t="s">
        <v>15</v>
      </c>
      <c r="I84" s="128" t="s">
        <v>502</v>
      </c>
      <c r="J84" s="128" t="s">
        <v>410</v>
      </c>
      <c r="K84" s="128" t="s">
        <v>16</v>
      </c>
      <c r="L84" s="128"/>
      <c r="M84" s="128"/>
      <c r="N84" s="128"/>
    </row>
    <row r="85" spans="1:14" ht="153" x14ac:dyDescent="0.2">
      <c r="A85" s="128" t="s">
        <v>828</v>
      </c>
      <c r="B85" s="128" t="s">
        <v>829</v>
      </c>
      <c r="C85" s="128" t="s">
        <v>829</v>
      </c>
      <c r="D85" s="128" t="s">
        <v>28</v>
      </c>
      <c r="E85" s="129"/>
      <c r="F85" s="128" t="s">
        <v>409</v>
      </c>
      <c r="G85" s="128" t="s">
        <v>830</v>
      </c>
      <c r="H85" s="128" t="s">
        <v>15</v>
      </c>
      <c r="I85" s="128" t="s">
        <v>502</v>
      </c>
      <c r="J85" s="128"/>
      <c r="K85" s="128" t="s">
        <v>16</v>
      </c>
      <c r="L85" s="128"/>
      <c r="M85" s="128"/>
      <c r="N85" s="128"/>
    </row>
    <row r="86" spans="1:14" ht="204" x14ac:dyDescent="0.2">
      <c r="A86" s="128" t="s">
        <v>717</v>
      </c>
      <c r="B86" s="128" t="s">
        <v>718</v>
      </c>
      <c r="C86" s="128" t="s">
        <v>718</v>
      </c>
      <c r="D86" s="128" t="s">
        <v>28</v>
      </c>
      <c r="E86" s="129"/>
      <c r="F86" s="128" t="s">
        <v>651</v>
      </c>
      <c r="G86" s="128" t="s">
        <v>719</v>
      </c>
      <c r="H86" s="128" t="s">
        <v>15</v>
      </c>
      <c r="I86" s="128" t="s">
        <v>716</v>
      </c>
      <c r="J86" s="128"/>
      <c r="K86" s="128" t="s">
        <v>16</v>
      </c>
      <c r="L86" s="128"/>
      <c r="M86" s="128"/>
      <c r="N86" s="128"/>
    </row>
    <row r="87" spans="1:14" ht="76.5" x14ac:dyDescent="0.2">
      <c r="A87" s="128" t="s">
        <v>40</v>
      </c>
      <c r="B87" s="128" t="s">
        <v>41</v>
      </c>
      <c r="C87" s="128" t="s">
        <v>41</v>
      </c>
      <c r="D87" s="128" t="s">
        <v>28</v>
      </c>
      <c r="E87" s="129"/>
      <c r="F87" s="128" t="s">
        <v>409</v>
      </c>
      <c r="G87" s="128" t="s">
        <v>542</v>
      </c>
      <c r="H87" s="128" t="s">
        <v>15</v>
      </c>
      <c r="I87" s="128" t="s">
        <v>502</v>
      </c>
      <c r="J87" s="128"/>
      <c r="K87" s="128" t="s">
        <v>16</v>
      </c>
      <c r="L87" s="128"/>
      <c r="M87" s="128"/>
      <c r="N87" s="128"/>
    </row>
    <row r="88" spans="1:14" ht="76.5" x14ac:dyDescent="0.2">
      <c r="A88" s="128" t="s">
        <v>194</v>
      </c>
      <c r="B88" s="128" t="s">
        <v>195</v>
      </c>
      <c r="C88" s="128" t="s">
        <v>195</v>
      </c>
      <c r="D88" s="128" t="s">
        <v>28</v>
      </c>
      <c r="E88" s="129"/>
      <c r="F88" s="128" t="s">
        <v>409</v>
      </c>
      <c r="G88" s="128" t="s">
        <v>655</v>
      </c>
      <c r="H88" s="128" t="s">
        <v>15</v>
      </c>
      <c r="I88" s="128" t="s">
        <v>502</v>
      </c>
      <c r="J88" s="128"/>
      <c r="K88" s="128" t="s">
        <v>16</v>
      </c>
      <c r="L88" s="128"/>
      <c r="M88" s="128"/>
      <c r="N88" s="128"/>
    </row>
    <row r="89" spans="1:14" ht="165.75" x14ac:dyDescent="0.2">
      <c r="A89" s="128" t="s">
        <v>798</v>
      </c>
      <c r="B89" s="128" t="s">
        <v>799</v>
      </c>
      <c r="C89" s="128" t="s">
        <v>799</v>
      </c>
      <c r="D89" s="128" t="s">
        <v>28</v>
      </c>
      <c r="E89" s="129"/>
      <c r="F89" s="128" t="s">
        <v>413</v>
      </c>
      <c r="G89" s="128" t="s">
        <v>800</v>
      </c>
      <c r="H89" s="128" t="s">
        <v>15</v>
      </c>
      <c r="I89" s="128" t="s">
        <v>502</v>
      </c>
      <c r="J89" s="128" t="s">
        <v>410</v>
      </c>
      <c r="K89" s="128" t="s">
        <v>16</v>
      </c>
      <c r="L89" s="128"/>
      <c r="M89" s="128"/>
      <c r="N89" s="128"/>
    </row>
    <row r="90" spans="1:14" ht="114.75" x14ac:dyDescent="0.2">
      <c r="A90" s="128" t="s">
        <v>819</v>
      </c>
      <c r="B90" s="128" t="s">
        <v>820</v>
      </c>
      <c r="C90" s="128" t="s">
        <v>820</v>
      </c>
      <c r="D90" s="128" t="s">
        <v>28</v>
      </c>
      <c r="E90" s="129"/>
      <c r="F90" s="128" t="s">
        <v>409</v>
      </c>
      <c r="G90" s="128" t="s">
        <v>821</v>
      </c>
      <c r="H90" s="128" t="s">
        <v>15</v>
      </c>
      <c r="I90" s="128" t="s">
        <v>502</v>
      </c>
      <c r="J90" s="128"/>
      <c r="K90" s="128" t="s">
        <v>16</v>
      </c>
      <c r="L90" s="128"/>
      <c r="M90" s="128"/>
      <c r="N90" s="128"/>
    </row>
    <row r="91" spans="1:14" ht="63.75" x14ac:dyDescent="0.2">
      <c r="A91" s="128" t="s">
        <v>196</v>
      </c>
      <c r="B91" s="128" t="s">
        <v>197</v>
      </c>
      <c r="C91" s="128" t="s">
        <v>197</v>
      </c>
      <c r="D91" s="128" t="s">
        <v>28</v>
      </c>
      <c r="E91" s="129"/>
      <c r="F91" s="128" t="s">
        <v>409</v>
      </c>
      <c r="G91" s="128" t="s">
        <v>656</v>
      </c>
      <c r="H91" s="128" t="s">
        <v>15</v>
      </c>
      <c r="I91" s="128" t="s">
        <v>502</v>
      </c>
      <c r="J91" s="128"/>
      <c r="K91" s="128" t="s">
        <v>16</v>
      </c>
      <c r="L91" s="128"/>
      <c r="M91" s="128"/>
      <c r="N91" s="128"/>
    </row>
    <row r="92" spans="1:14" ht="51" x14ac:dyDescent="0.2">
      <c r="A92" s="128" t="s">
        <v>454</v>
      </c>
      <c r="B92" s="128" t="s">
        <v>278</v>
      </c>
      <c r="C92" s="128" t="s">
        <v>278</v>
      </c>
      <c r="D92" s="128" t="s">
        <v>28</v>
      </c>
      <c r="E92" s="129"/>
      <c r="F92" s="128" t="s">
        <v>409</v>
      </c>
      <c r="G92" s="128" t="s">
        <v>714</v>
      </c>
      <c r="H92" s="128" t="s">
        <v>15</v>
      </c>
      <c r="I92" s="128" t="s">
        <v>502</v>
      </c>
      <c r="J92" s="128"/>
      <c r="K92" s="128" t="s">
        <v>16</v>
      </c>
      <c r="L92" s="128"/>
      <c r="M92" s="128"/>
      <c r="N92" s="128"/>
    </row>
    <row r="93" spans="1:14" ht="89.25" x14ac:dyDescent="0.2">
      <c r="A93" s="128" t="s">
        <v>524</v>
      </c>
      <c r="B93" s="128" t="s">
        <v>525</v>
      </c>
      <c r="C93" s="128" t="s">
        <v>525</v>
      </c>
      <c r="D93" s="128" t="s">
        <v>28</v>
      </c>
      <c r="E93" s="129"/>
      <c r="F93" s="128" t="s">
        <v>409</v>
      </c>
      <c r="G93" s="128" t="s">
        <v>770</v>
      </c>
      <c r="H93" s="128" t="s">
        <v>15</v>
      </c>
      <c r="I93" s="128" t="s">
        <v>502</v>
      </c>
      <c r="J93" s="128"/>
      <c r="K93" s="128" t="s">
        <v>16</v>
      </c>
      <c r="L93" s="128"/>
      <c r="M93" s="128"/>
      <c r="N93" s="128"/>
    </row>
    <row r="94" spans="1:14" ht="63.75" x14ac:dyDescent="0.2">
      <c r="A94" s="128" t="s">
        <v>121</v>
      </c>
      <c r="B94" s="128" t="s">
        <v>122</v>
      </c>
      <c r="C94" s="128" t="s">
        <v>122</v>
      </c>
      <c r="D94" s="128" t="s">
        <v>28</v>
      </c>
      <c r="E94" s="129"/>
      <c r="F94" s="128" t="s">
        <v>411</v>
      </c>
      <c r="G94" s="128" t="s">
        <v>607</v>
      </c>
      <c r="H94" s="128" t="s">
        <v>15</v>
      </c>
      <c r="I94" s="128" t="s">
        <v>502</v>
      </c>
      <c r="J94" s="128" t="s">
        <v>410</v>
      </c>
      <c r="K94" s="128" t="s">
        <v>16</v>
      </c>
      <c r="L94" s="128"/>
      <c r="M94" s="128"/>
      <c r="N94" s="128"/>
    </row>
    <row r="95" spans="1:14" ht="178.5" x14ac:dyDescent="0.2">
      <c r="A95" s="128" t="s">
        <v>891</v>
      </c>
      <c r="B95" s="128" t="s">
        <v>892</v>
      </c>
      <c r="C95" s="128" t="s">
        <v>892</v>
      </c>
      <c r="D95" s="128" t="s">
        <v>28</v>
      </c>
      <c r="E95" s="129"/>
      <c r="F95" s="128" t="s">
        <v>409</v>
      </c>
      <c r="G95" s="128" t="s">
        <v>893</v>
      </c>
      <c r="H95" s="128" t="s">
        <v>15</v>
      </c>
      <c r="I95" s="128" t="s">
        <v>502</v>
      </c>
      <c r="J95" s="128"/>
      <c r="K95" s="128" t="s">
        <v>16</v>
      </c>
      <c r="L95" s="128"/>
      <c r="M95" s="128"/>
      <c r="N95" s="128"/>
    </row>
    <row r="96" spans="1:14" ht="76.5" x14ac:dyDescent="0.2">
      <c r="A96" s="128" t="s">
        <v>780</v>
      </c>
      <c r="B96" s="128" t="s">
        <v>781</v>
      </c>
      <c r="C96" s="128" t="s">
        <v>781</v>
      </c>
      <c r="D96" s="128" t="s">
        <v>28</v>
      </c>
      <c r="E96" s="129"/>
      <c r="F96" s="128" t="s">
        <v>409</v>
      </c>
      <c r="G96" s="128" t="s">
        <v>782</v>
      </c>
      <c r="H96" s="128" t="s">
        <v>15</v>
      </c>
      <c r="I96" s="128" t="s">
        <v>502</v>
      </c>
      <c r="J96" s="128"/>
      <c r="K96" s="128" t="s">
        <v>16</v>
      </c>
      <c r="L96" s="128"/>
      <c r="M96" s="128"/>
      <c r="N96" s="128"/>
    </row>
    <row r="97" spans="1:14" ht="63.75" x14ac:dyDescent="0.2">
      <c r="A97" s="128" t="s">
        <v>123</v>
      </c>
      <c r="B97" s="128" t="s">
        <v>124</v>
      </c>
      <c r="C97" s="128" t="s">
        <v>124</v>
      </c>
      <c r="D97" s="128" t="s">
        <v>28</v>
      </c>
      <c r="E97" s="129"/>
      <c r="F97" s="128" t="s">
        <v>411</v>
      </c>
      <c r="G97" s="128" t="s">
        <v>608</v>
      </c>
      <c r="H97" s="128" t="s">
        <v>15</v>
      </c>
      <c r="I97" s="128" t="s">
        <v>502</v>
      </c>
      <c r="J97" s="128" t="s">
        <v>410</v>
      </c>
      <c r="K97" s="128" t="s">
        <v>16</v>
      </c>
      <c r="L97" s="128"/>
      <c r="M97" s="128"/>
      <c r="N97" s="128"/>
    </row>
    <row r="98" spans="1:14" ht="165.75" x14ac:dyDescent="0.2">
      <c r="A98" s="128" t="s">
        <v>453</v>
      </c>
      <c r="B98" s="128" t="s">
        <v>452</v>
      </c>
      <c r="C98" s="128" t="s">
        <v>452</v>
      </c>
      <c r="D98" s="128" t="s">
        <v>28</v>
      </c>
      <c r="E98" s="129"/>
      <c r="F98" s="128" t="s">
        <v>409</v>
      </c>
      <c r="G98" s="128" t="s">
        <v>750</v>
      </c>
      <c r="H98" s="128" t="s">
        <v>15</v>
      </c>
      <c r="I98" s="128" t="s">
        <v>502</v>
      </c>
      <c r="J98" s="128"/>
      <c r="K98" s="128" t="s">
        <v>16</v>
      </c>
      <c r="L98" s="128"/>
      <c r="M98" s="128"/>
      <c r="N98" s="128"/>
    </row>
    <row r="99" spans="1:14" ht="76.5" x14ac:dyDescent="0.2">
      <c r="A99" s="128" t="s">
        <v>385</v>
      </c>
      <c r="B99" s="128" t="s">
        <v>156</v>
      </c>
      <c r="C99" s="128" t="s">
        <v>156</v>
      </c>
      <c r="D99" s="128" t="s">
        <v>28</v>
      </c>
      <c r="E99" s="129"/>
      <c r="F99" s="128" t="s">
        <v>411</v>
      </c>
      <c r="G99" s="128" t="s">
        <v>631</v>
      </c>
      <c r="H99" s="128" t="s">
        <v>15</v>
      </c>
      <c r="I99" s="128" t="s">
        <v>502</v>
      </c>
      <c r="J99" s="128" t="s">
        <v>410</v>
      </c>
      <c r="K99" s="128" t="s">
        <v>16</v>
      </c>
      <c r="L99" s="128"/>
      <c r="M99" s="128"/>
      <c r="N99" s="128"/>
    </row>
    <row r="100" spans="1:14" ht="165.75" x14ac:dyDescent="0.2">
      <c r="A100" s="128" t="s">
        <v>801</v>
      </c>
      <c r="B100" s="128" t="s">
        <v>802</v>
      </c>
      <c r="C100" s="128" t="s">
        <v>802</v>
      </c>
      <c r="D100" s="128" t="s">
        <v>28</v>
      </c>
      <c r="E100" s="129"/>
      <c r="F100" s="128" t="s">
        <v>409</v>
      </c>
      <c r="G100" s="128" t="s">
        <v>803</v>
      </c>
      <c r="H100" s="128" t="s">
        <v>15</v>
      </c>
      <c r="I100" s="128" t="s">
        <v>502</v>
      </c>
      <c r="J100" s="128"/>
      <c r="K100" s="128" t="s">
        <v>16</v>
      </c>
      <c r="L100" s="128"/>
      <c r="M100" s="128"/>
      <c r="N100" s="128"/>
    </row>
    <row r="101" spans="1:14" ht="63.75" x14ac:dyDescent="0.2">
      <c r="A101" s="128" t="s">
        <v>396</v>
      </c>
      <c r="B101" s="128" t="s">
        <v>65</v>
      </c>
      <c r="C101" s="128" t="s">
        <v>65</v>
      </c>
      <c r="D101" s="128" t="s">
        <v>28</v>
      </c>
      <c r="E101" s="129"/>
      <c r="F101" s="128" t="s">
        <v>409</v>
      </c>
      <c r="G101" s="128" t="s">
        <v>560</v>
      </c>
      <c r="H101" s="128" t="s">
        <v>15</v>
      </c>
      <c r="I101" s="128" t="s">
        <v>502</v>
      </c>
      <c r="J101" s="128"/>
      <c r="K101" s="128" t="s">
        <v>16</v>
      </c>
      <c r="L101" s="128"/>
      <c r="M101" s="128"/>
      <c r="N101" s="128"/>
    </row>
    <row r="102" spans="1:14" ht="153" x14ac:dyDescent="0.2">
      <c r="A102" s="128" t="s">
        <v>451</v>
      </c>
      <c r="B102" s="128" t="s">
        <v>450</v>
      </c>
      <c r="C102" s="128" t="s">
        <v>450</v>
      </c>
      <c r="D102" s="128" t="s">
        <v>28</v>
      </c>
      <c r="E102" s="129"/>
      <c r="F102" s="128" t="s">
        <v>409</v>
      </c>
      <c r="G102" s="128" t="s">
        <v>751</v>
      </c>
      <c r="H102" s="128" t="s">
        <v>15</v>
      </c>
      <c r="I102" s="128" t="s">
        <v>502</v>
      </c>
      <c r="J102" s="128"/>
      <c r="K102" s="128" t="s">
        <v>16</v>
      </c>
      <c r="L102" s="128"/>
      <c r="M102" s="128"/>
      <c r="N102" s="128"/>
    </row>
    <row r="103" spans="1:14" ht="165.75" x14ac:dyDescent="0.2">
      <c r="A103" s="128" t="s">
        <v>909</v>
      </c>
      <c r="B103" s="128" t="s">
        <v>910</v>
      </c>
      <c r="C103" s="128" t="s">
        <v>910</v>
      </c>
      <c r="D103" s="128" t="s">
        <v>28</v>
      </c>
      <c r="E103" s="129"/>
      <c r="F103" s="128" t="s">
        <v>409</v>
      </c>
      <c r="G103" s="128" t="s">
        <v>911</v>
      </c>
      <c r="H103" s="128" t="s">
        <v>15</v>
      </c>
      <c r="I103" s="128" t="s">
        <v>502</v>
      </c>
      <c r="J103" s="128"/>
      <c r="K103" s="128" t="s">
        <v>16</v>
      </c>
      <c r="L103" s="128"/>
      <c r="M103" s="128"/>
      <c r="N103" s="128"/>
    </row>
    <row r="104" spans="1:14" ht="63.75" x14ac:dyDescent="0.2">
      <c r="A104" s="128" t="s">
        <v>449</v>
      </c>
      <c r="B104" s="128" t="s">
        <v>127</v>
      </c>
      <c r="C104" s="128" t="s">
        <v>127</v>
      </c>
      <c r="D104" s="128" t="s">
        <v>28</v>
      </c>
      <c r="E104" s="129"/>
      <c r="F104" s="128" t="s">
        <v>411</v>
      </c>
      <c r="G104" s="128" t="s">
        <v>610</v>
      </c>
      <c r="H104" s="128" t="s">
        <v>15</v>
      </c>
      <c r="I104" s="128" t="s">
        <v>502</v>
      </c>
      <c r="J104" s="128" t="s">
        <v>410</v>
      </c>
      <c r="K104" s="128" t="s">
        <v>16</v>
      </c>
      <c r="L104" s="128"/>
      <c r="M104" s="128"/>
      <c r="N104" s="128"/>
    </row>
    <row r="105" spans="1:14" ht="178.5" x14ac:dyDescent="0.2">
      <c r="A105" s="128" t="s">
        <v>472</v>
      </c>
      <c r="B105" s="128" t="s">
        <v>473</v>
      </c>
      <c r="C105" s="128" t="s">
        <v>473</v>
      </c>
      <c r="D105" s="128" t="s">
        <v>28</v>
      </c>
      <c r="E105" s="129"/>
      <c r="F105" s="128" t="s">
        <v>409</v>
      </c>
      <c r="G105" s="128" t="s">
        <v>759</v>
      </c>
      <c r="H105" s="128" t="s">
        <v>15</v>
      </c>
      <c r="I105" s="128" t="s">
        <v>502</v>
      </c>
      <c r="J105" s="128"/>
      <c r="K105" s="128" t="s">
        <v>16</v>
      </c>
      <c r="L105" s="128"/>
      <c r="M105" s="128"/>
      <c r="N105" s="128"/>
    </row>
    <row r="106" spans="1:14" ht="127.5" x14ac:dyDescent="0.2">
      <c r="A106" s="128" t="s">
        <v>702</v>
      </c>
      <c r="B106" s="128" t="s">
        <v>703</v>
      </c>
      <c r="C106" s="128" t="s">
        <v>703</v>
      </c>
      <c r="D106" s="128" t="s">
        <v>28</v>
      </c>
      <c r="E106" s="129"/>
      <c r="F106" s="128" t="s">
        <v>409</v>
      </c>
      <c r="G106" s="128" t="s">
        <v>704</v>
      </c>
      <c r="H106" s="128" t="s">
        <v>15</v>
      </c>
      <c r="I106" s="128" t="s">
        <v>502</v>
      </c>
      <c r="J106" s="128"/>
      <c r="K106" s="128" t="s">
        <v>16</v>
      </c>
      <c r="L106" s="128"/>
      <c r="M106" s="128"/>
      <c r="N106" s="128"/>
    </row>
    <row r="107" spans="1:14" ht="76.5" x14ac:dyDescent="0.2">
      <c r="A107" s="128" t="s">
        <v>705</v>
      </c>
      <c r="B107" s="128" t="s">
        <v>706</v>
      </c>
      <c r="C107" s="128" t="s">
        <v>706</v>
      </c>
      <c r="D107" s="128" t="s">
        <v>28</v>
      </c>
      <c r="E107" s="129"/>
      <c r="F107" s="128" t="s">
        <v>409</v>
      </c>
      <c r="G107" s="128" t="s">
        <v>707</v>
      </c>
      <c r="H107" s="128" t="s">
        <v>15</v>
      </c>
      <c r="I107" s="128" t="s">
        <v>502</v>
      </c>
      <c r="J107" s="128"/>
      <c r="K107" s="128" t="s">
        <v>16</v>
      </c>
      <c r="L107" s="128"/>
      <c r="M107" s="128"/>
      <c r="N107" s="128"/>
    </row>
    <row r="108" spans="1:14" ht="63.75" x14ac:dyDescent="0.2">
      <c r="A108" s="128" t="s">
        <v>390</v>
      </c>
      <c r="B108" s="128" t="s">
        <v>111</v>
      </c>
      <c r="C108" s="128" t="s">
        <v>111</v>
      </c>
      <c r="D108" s="128" t="s">
        <v>28</v>
      </c>
      <c r="E108" s="129"/>
      <c r="F108" s="128" t="s">
        <v>409</v>
      </c>
      <c r="G108" s="128" t="s">
        <v>596</v>
      </c>
      <c r="H108" s="128" t="s">
        <v>15</v>
      </c>
      <c r="I108" s="128" t="s">
        <v>502</v>
      </c>
      <c r="J108" s="128"/>
      <c r="K108" s="128" t="s">
        <v>16</v>
      </c>
      <c r="L108" s="128"/>
      <c r="M108" s="128"/>
      <c r="N108" s="128"/>
    </row>
    <row r="109" spans="1:14" ht="178.5" x14ac:dyDescent="0.2">
      <c r="A109" s="128" t="s">
        <v>448</v>
      </c>
      <c r="B109" s="128" t="s">
        <v>447</v>
      </c>
      <c r="C109" s="128" t="s">
        <v>447</v>
      </c>
      <c r="D109" s="128" t="s">
        <v>28</v>
      </c>
      <c r="E109" s="129"/>
      <c r="F109" s="128" t="s">
        <v>409</v>
      </c>
      <c r="G109" s="128" t="s">
        <v>757</v>
      </c>
      <c r="H109" s="128" t="s">
        <v>15</v>
      </c>
      <c r="I109" s="128" t="s">
        <v>502</v>
      </c>
      <c r="J109" s="128"/>
      <c r="K109" s="128" t="s">
        <v>16</v>
      </c>
      <c r="L109" s="128"/>
      <c r="M109" s="128"/>
      <c r="N109" s="128"/>
    </row>
    <row r="110" spans="1:14" ht="76.5" x14ac:dyDescent="0.2">
      <c r="A110" s="128" t="s">
        <v>67</v>
      </c>
      <c r="B110" s="128" t="s">
        <v>68</v>
      </c>
      <c r="C110" s="128" t="s">
        <v>68</v>
      </c>
      <c r="D110" s="128" t="s">
        <v>28</v>
      </c>
      <c r="E110" s="129"/>
      <c r="F110" s="128" t="s">
        <v>409</v>
      </c>
      <c r="G110" s="128" t="s">
        <v>562</v>
      </c>
      <c r="H110" s="128" t="s">
        <v>15</v>
      </c>
      <c r="I110" s="128" t="s">
        <v>502</v>
      </c>
      <c r="J110" s="128"/>
      <c r="K110" s="128" t="s">
        <v>16</v>
      </c>
      <c r="L110" s="128"/>
      <c r="M110" s="128"/>
      <c r="N110" s="128"/>
    </row>
    <row r="111" spans="1:14" ht="89.25" x14ac:dyDescent="0.2">
      <c r="A111" s="128" t="s">
        <v>843</v>
      </c>
      <c r="B111" s="128" t="s">
        <v>844</v>
      </c>
      <c r="C111" s="128" t="s">
        <v>844</v>
      </c>
      <c r="D111" s="128" t="s">
        <v>28</v>
      </c>
      <c r="E111" s="129"/>
      <c r="F111" s="128" t="s">
        <v>409</v>
      </c>
      <c r="G111" s="128" t="s">
        <v>845</v>
      </c>
      <c r="H111" s="128" t="s">
        <v>15</v>
      </c>
      <c r="I111" s="128" t="s">
        <v>502</v>
      </c>
      <c r="J111" s="128"/>
      <c r="K111" s="128" t="s">
        <v>16</v>
      </c>
      <c r="L111" s="128"/>
      <c r="M111" s="128"/>
      <c r="N111" s="128"/>
    </row>
    <row r="112" spans="1:14" ht="191.25" x14ac:dyDescent="0.2">
      <c r="A112" s="128" t="s">
        <v>446</v>
      </c>
      <c r="B112" s="128" t="s">
        <v>445</v>
      </c>
      <c r="C112" s="128" t="s">
        <v>445</v>
      </c>
      <c r="D112" s="128" t="s">
        <v>28</v>
      </c>
      <c r="E112" s="129"/>
      <c r="F112" s="128" t="s">
        <v>409</v>
      </c>
      <c r="G112" s="128" t="s">
        <v>752</v>
      </c>
      <c r="H112" s="128" t="s">
        <v>15</v>
      </c>
      <c r="I112" s="128" t="s">
        <v>502</v>
      </c>
      <c r="J112" s="128"/>
      <c r="K112" s="128" t="s">
        <v>16</v>
      </c>
      <c r="L112" s="128"/>
      <c r="M112" s="128"/>
      <c r="N112" s="128"/>
    </row>
    <row r="113" spans="1:14" ht="89.25" x14ac:dyDescent="0.2">
      <c r="A113" s="128" t="s">
        <v>69</v>
      </c>
      <c r="B113" s="128" t="s">
        <v>70</v>
      </c>
      <c r="C113" s="128" t="s">
        <v>70</v>
      </c>
      <c r="D113" s="128" t="s">
        <v>28</v>
      </c>
      <c r="E113" s="129"/>
      <c r="F113" s="128" t="s">
        <v>409</v>
      </c>
      <c r="G113" s="128" t="s">
        <v>563</v>
      </c>
      <c r="H113" s="128" t="s">
        <v>15</v>
      </c>
      <c r="I113" s="128" t="s">
        <v>502</v>
      </c>
      <c r="J113" s="128"/>
      <c r="K113" s="128" t="s">
        <v>16</v>
      </c>
      <c r="L113" s="128"/>
      <c r="M113" s="128"/>
      <c r="N113" s="128"/>
    </row>
    <row r="114" spans="1:14" ht="165.75" x14ac:dyDescent="0.2">
      <c r="A114" s="128" t="s">
        <v>897</v>
      </c>
      <c r="B114" s="128" t="s">
        <v>898</v>
      </c>
      <c r="C114" s="128" t="s">
        <v>898</v>
      </c>
      <c r="D114" s="128" t="s">
        <v>28</v>
      </c>
      <c r="E114" s="129"/>
      <c r="F114" s="128" t="s">
        <v>409</v>
      </c>
      <c r="G114" s="128" t="s">
        <v>899</v>
      </c>
      <c r="H114" s="128" t="s">
        <v>15</v>
      </c>
      <c r="I114" s="128" t="s">
        <v>502</v>
      </c>
      <c r="J114" s="128"/>
      <c r="K114" s="128" t="s">
        <v>16</v>
      </c>
      <c r="L114" s="128"/>
      <c r="M114" s="128"/>
      <c r="N114" s="128"/>
    </row>
    <row r="115" spans="1:14" ht="63.75" x14ac:dyDescent="0.2">
      <c r="A115" s="128" t="s">
        <v>71</v>
      </c>
      <c r="B115" s="128" t="s">
        <v>72</v>
      </c>
      <c r="C115" s="128" t="s">
        <v>72</v>
      </c>
      <c r="D115" s="128" t="s">
        <v>28</v>
      </c>
      <c r="E115" s="129"/>
      <c r="F115" s="128" t="s">
        <v>409</v>
      </c>
      <c r="G115" s="128" t="s">
        <v>564</v>
      </c>
      <c r="H115" s="128" t="s">
        <v>15</v>
      </c>
      <c r="I115" s="128" t="s">
        <v>502</v>
      </c>
      <c r="J115" s="128"/>
      <c r="K115" s="128" t="s">
        <v>16</v>
      </c>
      <c r="L115" s="128"/>
      <c r="M115" s="128"/>
      <c r="N115" s="128"/>
    </row>
    <row r="116" spans="1:14" ht="153" x14ac:dyDescent="0.2">
      <c r="A116" s="128" t="s">
        <v>882</v>
      </c>
      <c r="B116" s="128" t="s">
        <v>883</v>
      </c>
      <c r="C116" s="128" t="s">
        <v>883</v>
      </c>
      <c r="D116" s="128" t="s">
        <v>28</v>
      </c>
      <c r="E116" s="129"/>
      <c r="F116" s="128" t="s">
        <v>409</v>
      </c>
      <c r="G116" s="128" t="s">
        <v>884</v>
      </c>
      <c r="H116" s="128" t="s">
        <v>15</v>
      </c>
      <c r="I116" s="128" t="s">
        <v>502</v>
      </c>
      <c r="J116" s="128"/>
      <c r="K116" s="128" t="s">
        <v>16</v>
      </c>
      <c r="L116" s="128"/>
      <c r="M116" s="128"/>
      <c r="N116" s="128"/>
    </row>
    <row r="117" spans="1:14" ht="76.5" x14ac:dyDescent="0.2">
      <c r="A117" s="128" t="s">
        <v>444</v>
      </c>
      <c r="B117" s="128" t="s">
        <v>128</v>
      </c>
      <c r="C117" s="128" t="s">
        <v>128</v>
      </c>
      <c r="D117" s="128" t="s">
        <v>28</v>
      </c>
      <c r="E117" s="129"/>
      <c r="F117" s="128" t="s">
        <v>411</v>
      </c>
      <c r="G117" s="128" t="s">
        <v>611</v>
      </c>
      <c r="H117" s="128" t="s">
        <v>15</v>
      </c>
      <c r="I117" s="128" t="s">
        <v>502</v>
      </c>
      <c r="J117" s="128" t="s">
        <v>410</v>
      </c>
      <c r="K117" s="128" t="s">
        <v>16</v>
      </c>
      <c r="L117" s="128"/>
      <c r="M117" s="128"/>
      <c r="N117" s="128"/>
    </row>
    <row r="118" spans="1:14" ht="165.75" x14ac:dyDescent="0.2">
      <c r="A118" s="128" t="s">
        <v>443</v>
      </c>
      <c r="B118" s="128" t="s">
        <v>442</v>
      </c>
      <c r="C118" s="128" t="s">
        <v>442</v>
      </c>
      <c r="D118" s="128" t="s">
        <v>28</v>
      </c>
      <c r="E118" s="129"/>
      <c r="F118" s="128" t="s">
        <v>411</v>
      </c>
      <c r="G118" s="128" t="s">
        <v>737</v>
      </c>
      <c r="H118" s="128" t="s">
        <v>15</v>
      </c>
      <c r="I118" s="128" t="s">
        <v>502</v>
      </c>
      <c r="J118" s="128" t="s">
        <v>410</v>
      </c>
      <c r="K118" s="128" t="s">
        <v>16</v>
      </c>
      <c r="L118" s="128"/>
      <c r="M118" s="128"/>
      <c r="N118" s="128"/>
    </row>
    <row r="119" spans="1:14" ht="178.5" x14ac:dyDescent="0.2">
      <c r="A119" s="128" t="s">
        <v>947</v>
      </c>
      <c r="B119" s="128" t="s">
        <v>948</v>
      </c>
      <c r="C119" s="128" t="s">
        <v>948</v>
      </c>
      <c r="D119" s="128" t="s">
        <v>28</v>
      </c>
      <c r="E119" s="129"/>
      <c r="F119" s="128" t="s">
        <v>949</v>
      </c>
      <c r="G119" s="128" t="s">
        <v>950</v>
      </c>
      <c r="H119" s="128" t="s">
        <v>15</v>
      </c>
      <c r="I119" s="128" t="s">
        <v>951</v>
      </c>
      <c r="J119" s="128"/>
      <c r="K119" s="128" t="s">
        <v>16</v>
      </c>
      <c r="L119" s="128"/>
      <c r="M119" s="128"/>
      <c r="N119" s="128"/>
    </row>
    <row r="120" spans="1:14" ht="191.25" x14ac:dyDescent="0.2">
      <c r="A120" s="128" t="s">
        <v>888</v>
      </c>
      <c r="B120" s="128" t="s">
        <v>889</v>
      </c>
      <c r="C120" s="128" t="s">
        <v>889</v>
      </c>
      <c r="D120" s="128" t="s">
        <v>28</v>
      </c>
      <c r="E120" s="129"/>
      <c r="F120" s="128" t="s">
        <v>409</v>
      </c>
      <c r="G120" s="128" t="s">
        <v>890</v>
      </c>
      <c r="H120" s="128" t="s">
        <v>15</v>
      </c>
      <c r="I120" s="128" t="s">
        <v>502</v>
      </c>
      <c r="J120" s="128"/>
      <c r="K120" s="128" t="s">
        <v>16</v>
      </c>
      <c r="L120" s="128"/>
      <c r="M120" s="128"/>
      <c r="N120" s="128"/>
    </row>
    <row r="121" spans="1:14" ht="89.25" x14ac:dyDescent="0.2">
      <c r="A121" s="128" t="s">
        <v>376</v>
      </c>
      <c r="B121" s="128" t="s">
        <v>253</v>
      </c>
      <c r="C121" s="128" t="s">
        <v>253</v>
      </c>
      <c r="D121" s="128" t="s">
        <v>28</v>
      </c>
      <c r="E121" s="129"/>
      <c r="F121" s="128" t="s">
        <v>409</v>
      </c>
      <c r="G121" s="128" t="s">
        <v>689</v>
      </c>
      <c r="H121" s="128" t="s">
        <v>15</v>
      </c>
      <c r="I121" s="128" t="s">
        <v>502</v>
      </c>
      <c r="J121" s="128"/>
      <c r="K121" s="128" t="s">
        <v>16</v>
      </c>
      <c r="L121" s="128"/>
      <c r="M121" s="128"/>
      <c r="N121" s="128"/>
    </row>
    <row r="122" spans="1:14" ht="191.25" x14ac:dyDescent="0.2">
      <c r="A122" s="128" t="s">
        <v>441</v>
      </c>
      <c r="B122" s="128" t="s">
        <v>440</v>
      </c>
      <c r="C122" s="128" t="s">
        <v>440</v>
      </c>
      <c r="D122" s="128" t="s">
        <v>28</v>
      </c>
      <c r="E122" s="129"/>
      <c r="F122" s="128" t="s">
        <v>409</v>
      </c>
      <c r="G122" s="128" t="s">
        <v>690</v>
      </c>
      <c r="H122" s="128" t="s">
        <v>15</v>
      </c>
      <c r="I122" s="128" t="s">
        <v>502</v>
      </c>
      <c r="J122" s="128"/>
      <c r="K122" s="128" t="s">
        <v>16</v>
      </c>
      <c r="L122" s="128"/>
      <c r="M122" s="128"/>
      <c r="N122" s="128"/>
    </row>
    <row r="123" spans="1:14" ht="76.5" x14ac:dyDescent="0.2">
      <c r="A123" s="128" t="s">
        <v>198</v>
      </c>
      <c r="B123" s="128" t="s">
        <v>199</v>
      </c>
      <c r="C123" s="128" t="s">
        <v>199</v>
      </c>
      <c r="D123" s="128" t="s">
        <v>28</v>
      </c>
      <c r="E123" s="129"/>
      <c r="F123" s="128" t="s">
        <v>409</v>
      </c>
      <c r="G123" s="128" t="s">
        <v>657</v>
      </c>
      <c r="H123" s="128" t="s">
        <v>15</v>
      </c>
      <c r="I123" s="128" t="s">
        <v>502</v>
      </c>
      <c r="J123" s="128"/>
      <c r="K123" s="128" t="s">
        <v>16</v>
      </c>
      <c r="L123" s="128"/>
      <c r="M123" s="128"/>
      <c r="N123" s="128"/>
    </row>
    <row r="124" spans="1:14" ht="191.25" x14ac:dyDescent="0.2">
      <c r="A124" s="128" t="s">
        <v>530</v>
      </c>
      <c r="B124" s="128" t="s">
        <v>531</v>
      </c>
      <c r="C124" s="128" t="s">
        <v>531</v>
      </c>
      <c r="D124" s="128" t="s">
        <v>28</v>
      </c>
      <c r="E124" s="129"/>
      <c r="F124" s="128" t="s">
        <v>409</v>
      </c>
      <c r="G124" s="128" t="s">
        <v>773</v>
      </c>
      <c r="H124" s="128" t="s">
        <v>15</v>
      </c>
      <c r="I124" s="128" t="s">
        <v>502</v>
      </c>
      <c r="J124" s="128"/>
      <c r="K124" s="128" t="s">
        <v>16</v>
      </c>
      <c r="L124" s="128"/>
      <c r="M124" s="128"/>
      <c r="N124" s="128"/>
    </row>
    <row r="125" spans="1:14" ht="191.25" x14ac:dyDescent="0.2">
      <c r="A125" s="128" t="s">
        <v>439</v>
      </c>
      <c r="B125" s="128" t="s">
        <v>438</v>
      </c>
      <c r="C125" s="128" t="s">
        <v>438</v>
      </c>
      <c r="D125" s="128" t="s">
        <v>28</v>
      </c>
      <c r="E125" s="129"/>
      <c r="F125" s="128" t="s">
        <v>409</v>
      </c>
      <c r="G125" s="128" t="s">
        <v>744</v>
      </c>
      <c r="H125" s="128" t="s">
        <v>15</v>
      </c>
      <c r="I125" s="128" t="s">
        <v>502</v>
      </c>
      <c r="J125" s="128"/>
      <c r="K125" s="128" t="s">
        <v>16</v>
      </c>
      <c r="L125" s="128"/>
      <c r="M125" s="128"/>
      <c r="N125" s="128"/>
    </row>
    <row r="126" spans="1:14" ht="76.5" x14ac:dyDescent="0.2">
      <c r="A126" s="128" t="s">
        <v>200</v>
      </c>
      <c r="B126" s="128" t="s">
        <v>201</v>
      </c>
      <c r="C126" s="128" t="s">
        <v>201</v>
      </c>
      <c r="D126" s="128" t="s">
        <v>28</v>
      </c>
      <c r="E126" s="129"/>
      <c r="F126" s="128" t="s">
        <v>409</v>
      </c>
      <c r="G126" s="128" t="s">
        <v>658</v>
      </c>
      <c r="H126" s="128" t="s">
        <v>15</v>
      </c>
      <c r="I126" s="128" t="s">
        <v>502</v>
      </c>
      <c r="J126" s="128"/>
      <c r="K126" s="128" t="s">
        <v>16</v>
      </c>
      <c r="L126" s="128"/>
      <c r="M126" s="128"/>
      <c r="N126" s="128"/>
    </row>
    <row r="127" spans="1:14" ht="140.25" x14ac:dyDescent="0.2">
      <c r="A127" s="128" t="s">
        <v>437</v>
      </c>
      <c r="B127" s="128" t="s">
        <v>436</v>
      </c>
      <c r="C127" s="128" t="s">
        <v>436</v>
      </c>
      <c r="D127" s="128" t="s">
        <v>28</v>
      </c>
      <c r="E127" s="129"/>
      <c r="F127" s="128" t="s">
        <v>409</v>
      </c>
      <c r="G127" s="128" t="s">
        <v>753</v>
      </c>
      <c r="H127" s="128" t="s">
        <v>15</v>
      </c>
      <c r="I127" s="128" t="s">
        <v>502</v>
      </c>
      <c r="J127" s="128"/>
      <c r="K127" s="128" t="s">
        <v>16</v>
      </c>
      <c r="L127" s="128"/>
      <c r="M127" s="128"/>
      <c r="N127" s="128"/>
    </row>
    <row r="128" spans="1:14" ht="76.5" x14ac:dyDescent="0.2">
      <c r="A128" s="128" t="s">
        <v>77</v>
      </c>
      <c r="B128" s="128" t="s">
        <v>78</v>
      </c>
      <c r="C128" s="128" t="s">
        <v>78</v>
      </c>
      <c r="D128" s="128" t="s">
        <v>28</v>
      </c>
      <c r="E128" s="129"/>
      <c r="F128" s="128" t="s">
        <v>409</v>
      </c>
      <c r="G128" s="128" t="s">
        <v>567</v>
      </c>
      <c r="H128" s="128" t="s">
        <v>15</v>
      </c>
      <c r="I128" s="128" t="s">
        <v>502</v>
      </c>
      <c r="J128" s="128"/>
      <c r="K128" s="128" t="s">
        <v>16</v>
      </c>
      <c r="L128" s="128"/>
      <c r="M128" s="128"/>
      <c r="N128" s="128"/>
    </row>
    <row r="129" spans="1:14" ht="63.75" x14ac:dyDescent="0.2">
      <c r="A129" s="128" t="s">
        <v>75</v>
      </c>
      <c r="B129" s="128" t="s">
        <v>76</v>
      </c>
      <c r="C129" s="128" t="s">
        <v>76</v>
      </c>
      <c r="D129" s="128" t="s">
        <v>28</v>
      </c>
      <c r="E129" s="129"/>
      <c r="F129" s="128" t="s">
        <v>409</v>
      </c>
      <c r="G129" s="128" t="s">
        <v>566</v>
      </c>
      <c r="H129" s="128" t="s">
        <v>15</v>
      </c>
      <c r="I129" s="128" t="s">
        <v>502</v>
      </c>
      <c r="J129" s="128"/>
      <c r="K129" s="128" t="s">
        <v>16</v>
      </c>
      <c r="L129" s="128"/>
      <c r="M129" s="128"/>
      <c r="N129" s="128"/>
    </row>
    <row r="130" spans="1:14" ht="165.75" x14ac:dyDescent="0.2">
      <c r="A130" s="128" t="s">
        <v>822</v>
      </c>
      <c r="B130" s="128" t="s">
        <v>823</v>
      </c>
      <c r="C130" s="128" t="s">
        <v>823</v>
      </c>
      <c r="D130" s="128" t="s">
        <v>28</v>
      </c>
      <c r="E130" s="129"/>
      <c r="F130" s="128" t="s">
        <v>409</v>
      </c>
      <c r="G130" s="128" t="s">
        <v>824</v>
      </c>
      <c r="H130" s="128" t="s">
        <v>15</v>
      </c>
      <c r="I130" s="128" t="s">
        <v>502</v>
      </c>
      <c r="J130" s="128"/>
      <c r="K130" s="128" t="s">
        <v>16</v>
      </c>
      <c r="L130" s="128"/>
      <c r="M130" s="128"/>
      <c r="N130" s="128"/>
    </row>
    <row r="131" spans="1:14" ht="76.5" x14ac:dyDescent="0.2">
      <c r="A131" s="128" t="s">
        <v>952</v>
      </c>
      <c r="B131" s="128" t="s">
        <v>79</v>
      </c>
      <c r="C131" s="128" t="s">
        <v>79</v>
      </c>
      <c r="D131" s="128" t="s">
        <v>28</v>
      </c>
      <c r="E131" s="129"/>
      <c r="F131" s="128" t="s">
        <v>409</v>
      </c>
      <c r="G131" s="128" t="s">
        <v>953</v>
      </c>
      <c r="H131" s="128" t="s">
        <v>15</v>
      </c>
      <c r="I131" s="128" t="s">
        <v>502</v>
      </c>
      <c r="J131" s="128"/>
      <c r="K131" s="128" t="s">
        <v>16</v>
      </c>
      <c r="L131" s="128"/>
      <c r="M131" s="128"/>
      <c r="N131" s="128"/>
    </row>
    <row r="132" spans="1:14" ht="63.75" x14ac:dyDescent="0.2">
      <c r="A132" s="128" t="s">
        <v>381</v>
      </c>
      <c r="B132" s="128" t="s">
        <v>202</v>
      </c>
      <c r="C132" s="128" t="s">
        <v>202</v>
      </c>
      <c r="D132" s="128" t="s">
        <v>28</v>
      </c>
      <c r="E132" s="129"/>
      <c r="F132" s="128" t="s">
        <v>409</v>
      </c>
      <c r="G132" s="128" t="s">
        <v>659</v>
      </c>
      <c r="H132" s="128" t="s">
        <v>15</v>
      </c>
      <c r="I132" s="128" t="s">
        <v>502</v>
      </c>
      <c r="J132" s="128"/>
      <c r="K132" s="128" t="s">
        <v>16</v>
      </c>
      <c r="L132" s="128"/>
      <c r="M132" s="128"/>
      <c r="N132" s="128"/>
    </row>
    <row r="133" spans="1:14" ht="76.5" x14ac:dyDescent="0.2">
      <c r="A133" s="128" t="s">
        <v>129</v>
      </c>
      <c r="B133" s="128" t="s">
        <v>130</v>
      </c>
      <c r="C133" s="128" t="s">
        <v>130</v>
      </c>
      <c r="D133" s="128" t="s">
        <v>28</v>
      </c>
      <c r="E133" s="129"/>
      <c r="F133" s="128" t="s">
        <v>411</v>
      </c>
      <c r="G133" s="128" t="s">
        <v>612</v>
      </c>
      <c r="H133" s="128" t="s">
        <v>15</v>
      </c>
      <c r="I133" s="128" t="s">
        <v>502</v>
      </c>
      <c r="J133" s="128" t="s">
        <v>410</v>
      </c>
      <c r="K133" s="128" t="s">
        <v>16</v>
      </c>
      <c r="L133" s="128"/>
      <c r="M133" s="128"/>
      <c r="N133" s="128"/>
    </row>
    <row r="134" spans="1:14" ht="165.75" x14ac:dyDescent="0.2">
      <c r="A134" s="128" t="s">
        <v>435</v>
      </c>
      <c r="B134" s="128" t="s">
        <v>434</v>
      </c>
      <c r="C134" s="128" t="s">
        <v>434</v>
      </c>
      <c r="D134" s="128" t="s">
        <v>28</v>
      </c>
      <c r="E134" s="129"/>
      <c r="F134" s="128" t="s">
        <v>409</v>
      </c>
      <c r="G134" s="128" t="s">
        <v>754</v>
      </c>
      <c r="H134" s="128" t="s">
        <v>15</v>
      </c>
      <c r="I134" s="128" t="s">
        <v>502</v>
      </c>
      <c r="J134" s="128"/>
      <c r="K134" s="128" t="s">
        <v>16</v>
      </c>
      <c r="L134" s="128"/>
      <c r="M134" s="128"/>
      <c r="N134" s="128"/>
    </row>
    <row r="135" spans="1:14" ht="153" x14ac:dyDescent="0.2">
      <c r="A135" s="128" t="s">
        <v>915</v>
      </c>
      <c r="B135" s="128" t="s">
        <v>916</v>
      </c>
      <c r="C135" s="128" t="s">
        <v>916</v>
      </c>
      <c r="D135" s="128" t="s">
        <v>28</v>
      </c>
      <c r="E135" s="129"/>
      <c r="F135" s="128" t="s">
        <v>409</v>
      </c>
      <c r="G135" s="128" t="s">
        <v>917</v>
      </c>
      <c r="H135" s="128" t="s">
        <v>15</v>
      </c>
      <c r="I135" s="128" t="s">
        <v>502</v>
      </c>
      <c r="J135" s="128"/>
      <c r="K135" s="128" t="s">
        <v>16</v>
      </c>
      <c r="L135" s="128"/>
      <c r="M135" s="128"/>
      <c r="N135" s="128"/>
    </row>
    <row r="136" spans="1:14" ht="76.5" x14ac:dyDescent="0.2">
      <c r="A136" s="128" t="s">
        <v>80</v>
      </c>
      <c r="B136" s="128" t="s">
        <v>81</v>
      </c>
      <c r="C136" s="128" t="s">
        <v>81</v>
      </c>
      <c r="D136" s="128" t="s">
        <v>28</v>
      </c>
      <c r="E136" s="129"/>
      <c r="F136" s="128" t="s">
        <v>409</v>
      </c>
      <c r="G136" s="128" t="s">
        <v>568</v>
      </c>
      <c r="H136" s="128" t="s">
        <v>15</v>
      </c>
      <c r="I136" s="128" t="s">
        <v>502</v>
      </c>
      <c r="J136" s="128"/>
      <c r="K136" s="128" t="s">
        <v>16</v>
      </c>
      <c r="L136" s="128"/>
      <c r="M136" s="128"/>
      <c r="N136" s="128"/>
    </row>
    <row r="137" spans="1:14" ht="63.75" x14ac:dyDescent="0.2">
      <c r="A137" s="128" t="s">
        <v>131</v>
      </c>
      <c r="B137" s="128" t="s">
        <v>132</v>
      </c>
      <c r="C137" s="128" t="s">
        <v>132</v>
      </c>
      <c r="D137" s="128" t="s">
        <v>28</v>
      </c>
      <c r="E137" s="129"/>
      <c r="F137" s="128" t="s">
        <v>411</v>
      </c>
      <c r="G137" s="128" t="s">
        <v>613</v>
      </c>
      <c r="H137" s="128" t="s">
        <v>15</v>
      </c>
      <c r="I137" s="128" t="s">
        <v>502</v>
      </c>
      <c r="J137" s="128" t="s">
        <v>410</v>
      </c>
      <c r="K137" s="128" t="s">
        <v>16</v>
      </c>
      <c r="L137" s="128"/>
      <c r="M137" s="128"/>
      <c r="N137" s="128"/>
    </row>
    <row r="138" spans="1:14" ht="76.5" x14ac:dyDescent="0.2">
      <c r="A138" s="128" t="s">
        <v>133</v>
      </c>
      <c r="B138" s="128" t="s">
        <v>134</v>
      </c>
      <c r="C138" s="128" t="s">
        <v>134</v>
      </c>
      <c r="D138" s="128" t="s">
        <v>28</v>
      </c>
      <c r="E138" s="129"/>
      <c r="F138" s="128" t="s">
        <v>411</v>
      </c>
      <c r="G138" s="128" t="s">
        <v>614</v>
      </c>
      <c r="H138" s="128" t="s">
        <v>15</v>
      </c>
      <c r="I138" s="128" t="s">
        <v>502</v>
      </c>
      <c r="J138" s="128" t="s">
        <v>410</v>
      </c>
      <c r="K138" s="128" t="s">
        <v>16</v>
      </c>
      <c r="L138" s="128"/>
      <c r="M138" s="128"/>
      <c r="N138" s="128"/>
    </row>
    <row r="139" spans="1:14" ht="76.5" x14ac:dyDescent="0.2">
      <c r="A139" s="128" t="s">
        <v>203</v>
      </c>
      <c r="B139" s="128" t="s">
        <v>204</v>
      </c>
      <c r="C139" s="128" t="s">
        <v>204</v>
      </c>
      <c r="D139" s="128" t="s">
        <v>28</v>
      </c>
      <c r="E139" s="129"/>
      <c r="F139" s="128" t="s">
        <v>409</v>
      </c>
      <c r="G139" s="128" t="s">
        <v>660</v>
      </c>
      <c r="H139" s="128" t="s">
        <v>15</v>
      </c>
      <c r="I139" s="128" t="s">
        <v>502</v>
      </c>
      <c r="J139" s="128"/>
      <c r="K139" s="128" t="s">
        <v>16</v>
      </c>
      <c r="L139" s="128"/>
      <c r="M139" s="128"/>
      <c r="N139" s="128"/>
    </row>
    <row r="140" spans="1:14" ht="76.5" x14ac:dyDescent="0.2">
      <c r="A140" s="128" t="s">
        <v>522</v>
      </c>
      <c r="B140" s="128" t="s">
        <v>523</v>
      </c>
      <c r="C140" s="128" t="s">
        <v>523</v>
      </c>
      <c r="D140" s="128" t="s">
        <v>28</v>
      </c>
      <c r="E140" s="129"/>
      <c r="F140" s="128" t="s">
        <v>409</v>
      </c>
      <c r="G140" s="128" t="s">
        <v>769</v>
      </c>
      <c r="H140" s="128" t="s">
        <v>15</v>
      </c>
      <c r="I140" s="128" t="s">
        <v>502</v>
      </c>
      <c r="J140" s="128"/>
      <c r="K140" s="128" t="s">
        <v>16</v>
      </c>
      <c r="L140" s="128"/>
      <c r="M140" s="128"/>
      <c r="N140" s="128"/>
    </row>
    <row r="141" spans="1:14" ht="63.75" x14ac:dyDescent="0.2">
      <c r="A141" s="128" t="s">
        <v>165</v>
      </c>
      <c r="B141" s="128" t="s">
        <v>166</v>
      </c>
      <c r="C141" s="128" t="s">
        <v>166</v>
      </c>
      <c r="D141" s="128" t="s">
        <v>28</v>
      </c>
      <c r="E141" s="129"/>
      <c r="F141" s="128" t="s">
        <v>409</v>
      </c>
      <c r="G141" s="128" t="s">
        <v>636</v>
      </c>
      <c r="H141" s="128" t="s">
        <v>15</v>
      </c>
      <c r="I141" s="128" t="s">
        <v>502</v>
      </c>
      <c r="J141" s="128"/>
      <c r="K141" s="128" t="s">
        <v>16</v>
      </c>
      <c r="L141" s="128"/>
      <c r="M141" s="128"/>
      <c r="N141" s="128"/>
    </row>
    <row r="142" spans="1:14" ht="153" x14ac:dyDescent="0.2">
      <c r="A142" s="128" t="s">
        <v>433</v>
      </c>
      <c r="B142" s="128" t="s">
        <v>432</v>
      </c>
      <c r="C142" s="128" t="s">
        <v>432</v>
      </c>
      <c r="D142" s="128" t="s">
        <v>28</v>
      </c>
      <c r="E142" s="129"/>
      <c r="F142" s="128" t="s">
        <v>409</v>
      </c>
      <c r="G142" s="128" t="s">
        <v>755</v>
      </c>
      <c r="H142" s="128" t="s">
        <v>15</v>
      </c>
      <c r="I142" s="128" t="s">
        <v>502</v>
      </c>
      <c r="J142" s="128"/>
      <c r="K142" s="128" t="s">
        <v>16</v>
      </c>
      <c r="L142" s="128"/>
      <c r="M142" s="128"/>
      <c r="N142" s="128"/>
    </row>
    <row r="143" spans="1:14" ht="63.75" x14ac:dyDescent="0.2">
      <c r="A143" s="128" t="s">
        <v>167</v>
      </c>
      <c r="B143" s="128" t="s">
        <v>168</v>
      </c>
      <c r="C143" s="128" t="s">
        <v>168</v>
      </c>
      <c r="D143" s="128" t="s">
        <v>28</v>
      </c>
      <c r="E143" s="129"/>
      <c r="F143" s="128" t="s">
        <v>409</v>
      </c>
      <c r="G143" s="128" t="s">
        <v>637</v>
      </c>
      <c r="H143" s="128" t="s">
        <v>15</v>
      </c>
      <c r="I143" s="128" t="s">
        <v>502</v>
      </c>
      <c r="J143" s="128"/>
      <c r="K143" s="128" t="s">
        <v>16</v>
      </c>
      <c r="L143" s="128"/>
      <c r="M143" s="128"/>
      <c r="N143" s="128"/>
    </row>
    <row r="144" spans="1:14" ht="76.5" x14ac:dyDescent="0.2">
      <c r="A144" s="128" t="s">
        <v>569</v>
      </c>
      <c r="B144" s="128" t="s">
        <v>570</v>
      </c>
      <c r="C144" s="128" t="s">
        <v>570</v>
      </c>
      <c r="D144" s="128" t="s">
        <v>28</v>
      </c>
      <c r="E144" s="129"/>
      <c r="F144" s="128" t="s">
        <v>409</v>
      </c>
      <c r="G144" s="128" t="s">
        <v>571</v>
      </c>
      <c r="H144" s="128" t="s">
        <v>15</v>
      </c>
      <c r="I144" s="128" t="s">
        <v>502</v>
      </c>
      <c r="J144" s="128"/>
      <c r="K144" s="128" t="s">
        <v>16</v>
      </c>
      <c r="L144" s="128"/>
      <c r="M144" s="128"/>
      <c r="N144" s="128"/>
    </row>
    <row r="145" spans="1:14" ht="63.75" x14ac:dyDescent="0.2">
      <c r="A145" s="128" t="s">
        <v>395</v>
      </c>
      <c r="B145" s="128" t="s">
        <v>82</v>
      </c>
      <c r="C145" s="128" t="s">
        <v>82</v>
      </c>
      <c r="D145" s="128" t="s">
        <v>28</v>
      </c>
      <c r="E145" s="129"/>
      <c r="F145" s="128" t="s">
        <v>409</v>
      </c>
      <c r="G145" s="128" t="s">
        <v>572</v>
      </c>
      <c r="H145" s="128" t="s">
        <v>15</v>
      </c>
      <c r="I145" s="128" t="s">
        <v>502</v>
      </c>
      <c r="J145" s="128"/>
      <c r="K145" s="128" t="s">
        <v>16</v>
      </c>
      <c r="L145" s="128"/>
      <c r="M145" s="128"/>
      <c r="N145" s="128"/>
    </row>
    <row r="146" spans="1:14" ht="165.75" x14ac:dyDescent="0.2">
      <c r="A146" s="128" t="s">
        <v>520</v>
      </c>
      <c r="B146" s="128" t="s">
        <v>521</v>
      </c>
      <c r="C146" s="128" t="s">
        <v>521</v>
      </c>
      <c r="D146" s="128" t="s">
        <v>28</v>
      </c>
      <c r="E146" s="129"/>
      <c r="F146" s="128" t="s">
        <v>411</v>
      </c>
      <c r="G146" s="128" t="s">
        <v>768</v>
      </c>
      <c r="H146" s="128" t="s">
        <v>15</v>
      </c>
      <c r="I146" s="128" t="s">
        <v>502</v>
      </c>
      <c r="J146" s="128" t="s">
        <v>410</v>
      </c>
      <c r="K146" s="128" t="s">
        <v>16</v>
      </c>
      <c r="L146" s="128"/>
      <c r="M146" s="128"/>
      <c r="N146" s="128"/>
    </row>
    <row r="147" spans="1:14" ht="165.75" x14ac:dyDescent="0.2">
      <c r="A147" s="128" t="s">
        <v>903</v>
      </c>
      <c r="B147" s="128" t="s">
        <v>904</v>
      </c>
      <c r="C147" s="128" t="s">
        <v>904</v>
      </c>
      <c r="D147" s="128" t="s">
        <v>28</v>
      </c>
      <c r="E147" s="129"/>
      <c r="F147" s="128" t="s">
        <v>409</v>
      </c>
      <c r="G147" s="128" t="s">
        <v>905</v>
      </c>
      <c r="H147" s="128" t="s">
        <v>15</v>
      </c>
      <c r="I147" s="128" t="s">
        <v>502</v>
      </c>
      <c r="J147" s="128"/>
      <c r="K147" s="128" t="s">
        <v>16</v>
      </c>
      <c r="L147" s="128"/>
      <c r="M147" s="128"/>
      <c r="N147" s="128"/>
    </row>
    <row r="148" spans="1:14" ht="63.75" x14ac:dyDescent="0.2">
      <c r="A148" s="128" t="s">
        <v>402</v>
      </c>
      <c r="B148" s="128" t="s">
        <v>42</v>
      </c>
      <c r="C148" s="128" t="s">
        <v>42</v>
      </c>
      <c r="D148" s="128" t="s">
        <v>28</v>
      </c>
      <c r="E148" s="129"/>
      <c r="F148" s="128" t="s">
        <v>409</v>
      </c>
      <c r="G148" s="128" t="s">
        <v>543</v>
      </c>
      <c r="H148" s="128" t="s">
        <v>15</v>
      </c>
      <c r="I148" s="128" t="s">
        <v>502</v>
      </c>
      <c r="J148" s="128"/>
      <c r="K148" s="128" t="s">
        <v>16</v>
      </c>
      <c r="L148" s="128"/>
      <c r="M148" s="128"/>
      <c r="N148" s="128"/>
    </row>
    <row r="149" spans="1:14" ht="76.5" x14ac:dyDescent="0.2">
      <c r="A149" s="128" t="s">
        <v>83</v>
      </c>
      <c r="B149" s="128" t="s">
        <v>84</v>
      </c>
      <c r="C149" s="128" t="s">
        <v>84</v>
      </c>
      <c r="D149" s="128" t="s">
        <v>28</v>
      </c>
      <c r="E149" s="129"/>
      <c r="F149" s="128" t="s">
        <v>409</v>
      </c>
      <c r="G149" s="128" t="s">
        <v>573</v>
      </c>
      <c r="H149" s="128" t="s">
        <v>15</v>
      </c>
      <c r="I149" s="128" t="s">
        <v>502</v>
      </c>
      <c r="J149" s="128"/>
      <c r="K149" s="128" t="s">
        <v>16</v>
      </c>
      <c r="L149" s="128"/>
      <c r="M149" s="128"/>
      <c r="N149" s="128"/>
    </row>
    <row r="150" spans="1:14" ht="178.5" x14ac:dyDescent="0.2">
      <c r="A150" s="128" t="s">
        <v>927</v>
      </c>
      <c r="B150" s="128" t="s">
        <v>928</v>
      </c>
      <c r="C150" s="128" t="s">
        <v>928</v>
      </c>
      <c r="D150" s="128" t="s">
        <v>28</v>
      </c>
      <c r="E150" s="129"/>
      <c r="F150" s="128" t="s">
        <v>409</v>
      </c>
      <c r="G150" s="128" t="s">
        <v>929</v>
      </c>
      <c r="H150" s="128" t="s">
        <v>15</v>
      </c>
      <c r="I150" s="128" t="s">
        <v>502</v>
      </c>
      <c r="J150" s="128"/>
      <c r="K150" s="128" t="s">
        <v>16</v>
      </c>
      <c r="L150" s="128"/>
      <c r="M150" s="128"/>
      <c r="N150" s="128"/>
    </row>
    <row r="151" spans="1:14" ht="76.5" x14ac:dyDescent="0.2">
      <c r="A151" s="128" t="s">
        <v>85</v>
      </c>
      <c r="B151" s="128" t="s">
        <v>86</v>
      </c>
      <c r="C151" s="128" t="s">
        <v>86</v>
      </c>
      <c r="D151" s="128" t="s">
        <v>28</v>
      </c>
      <c r="E151" s="129"/>
      <c r="F151" s="128" t="s">
        <v>409</v>
      </c>
      <c r="G151" s="128" t="s">
        <v>577</v>
      </c>
      <c r="H151" s="128" t="s">
        <v>15</v>
      </c>
      <c r="I151" s="128" t="s">
        <v>502</v>
      </c>
      <c r="J151" s="128"/>
      <c r="K151" s="128" t="s">
        <v>16</v>
      </c>
      <c r="L151" s="128"/>
      <c r="M151" s="128"/>
      <c r="N151" s="128"/>
    </row>
    <row r="152" spans="1:14" ht="216.75" x14ac:dyDescent="0.2">
      <c r="A152" s="128" t="s">
        <v>930</v>
      </c>
      <c r="B152" s="128" t="s">
        <v>931</v>
      </c>
      <c r="C152" s="128" t="s">
        <v>931</v>
      </c>
      <c r="D152" s="128" t="s">
        <v>28</v>
      </c>
      <c r="E152" s="129"/>
      <c r="F152" s="128" t="s">
        <v>409</v>
      </c>
      <c r="G152" s="128" t="s">
        <v>932</v>
      </c>
      <c r="H152" s="128" t="s">
        <v>15</v>
      </c>
      <c r="I152" s="128" t="s">
        <v>502</v>
      </c>
      <c r="J152" s="128"/>
      <c r="K152" s="128" t="s">
        <v>16</v>
      </c>
      <c r="L152" s="128"/>
      <c r="M152" s="128"/>
      <c r="N152" s="128"/>
    </row>
    <row r="153" spans="1:14" ht="76.5" x14ac:dyDescent="0.2">
      <c r="A153" s="128" t="s">
        <v>375</v>
      </c>
      <c r="B153" s="128" t="s">
        <v>254</v>
      </c>
      <c r="C153" s="128" t="s">
        <v>254</v>
      </c>
      <c r="D153" s="128" t="s">
        <v>28</v>
      </c>
      <c r="E153" s="129"/>
      <c r="F153" s="128" t="s">
        <v>409</v>
      </c>
      <c r="G153" s="128" t="s">
        <v>691</v>
      </c>
      <c r="H153" s="128" t="s">
        <v>15</v>
      </c>
      <c r="I153" s="128" t="s">
        <v>502</v>
      </c>
      <c r="J153" s="128"/>
      <c r="K153" s="128" t="s">
        <v>16</v>
      </c>
      <c r="L153" s="128"/>
      <c r="M153" s="128"/>
      <c r="N153" s="128"/>
    </row>
    <row r="154" spans="1:14" ht="178.5" x14ac:dyDescent="0.2">
      <c r="A154" s="128" t="s">
        <v>912</v>
      </c>
      <c r="B154" s="128" t="s">
        <v>913</v>
      </c>
      <c r="C154" s="128" t="s">
        <v>913</v>
      </c>
      <c r="D154" s="128" t="s">
        <v>28</v>
      </c>
      <c r="E154" s="129"/>
      <c r="F154" s="128" t="s">
        <v>409</v>
      </c>
      <c r="G154" s="128" t="s">
        <v>914</v>
      </c>
      <c r="H154" s="128" t="s">
        <v>15</v>
      </c>
      <c r="I154" s="128" t="s">
        <v>502</v>
      </c>
      <c r="J154" s="128"/>
      <c r="K154" s="128" t="s">
        <v>16</v>
      </c>
      <c r="L154" s="128"/>
      <c r="M154" s="128"/>
      <c r="N154" s="128"/>
    </row>
    <row r="155" spans="1:14" ht="76.5" x14ac:dyDescent="0.2">
      <c r="A155" s="128" t="s">
        <v>192</v>
      </c>
      <c r="B155" s="128" t="s">
        <v>193</v>
      </c>
      <c r="C155" s="128" t="s">
        <v>193</v>
      </c>
      <c r="D155" s="128" t="s">
        <v>28</v>
      </c>
      <c r="E155" s="129"/>
      <c r="F155" s="128" t="s">
        <v>409</v>
      </c>
      <c r="G155" s="128" t="s">
        <v>654</v>
      </c>
      <c r="H155" s="128" t="s">
        <v>15</v>
      </c>
      <c r="I155" s="128" t="s">
        <v>502</v>
      </c>
      <c r="J155" s="128"/>
      <c r="K155" s="128" t="s">
        <v>16</v>
      </c>
      <c r="L155" s="128"/>
      <c r="M155" s="128"/>
      <c r="N155" s="128"/>
    </row>
    <row r="156" spans="1:14" ht="76.5" x14ac:dyDescent="0.2">
      <c r="A156" s="128" t="s">
        <v>208</v>
      </c>
      <c r="B156" s="128" t="s">
        <v>209</v>
      </c>
      <c r="C156" s="128" t="s">
        <v>209</v>
      </c>
      <c r="D156" s="128" t="s">
        <v>28</v>
      </c>
      <c r="E156" s="129"/>
      <c r="F156" s="128" t="s">
        <v>409</v>
      </c>
      <c r="G156" s="128" t="s">
        <v>663</v>
      </c>
      <c r="H156" s="128" t="s">
        <v>15</v>
      </c>
      <c r="I156" s="128" t="s">
        <v>502</v>
      </c>
      <c r="J156" s="128"/>
      <c r="K156" s="128" t="s">
        <v>16</v>
      </c>
      <c r="L156" s="128"/>
      <c r="M156" s="128"/>
      <c r="N156" s="128"/>
    </row>
    <row r="157" spans="1:14" ht="63.75" x14ac:dyDescent="0.2">
      <c r="A157" s="128" t="s">
        <v>206</v>
      </c>
      <c r="B157" s="128" t="s">
        <v>207</v>
      </c>
      <c r="C157" s="128" t="s">
        <v>207</v>
      </c>
      <c r="D157" s="128" t="s">
        <v>28</v>
      </c>
      <c r="E157" s="129"/>
      <c r="F157" s="128" t="s">
        <v>409</v>
      </c>
      <c r="G157" s="128" t="s">
        <v>662</v>
      </c>
      <c r="H157" s="128" t="s">
        <v>15</v>
      </c>
      <c r="I157" s="128" t="s">
        <v>502</v>
      </c>
      <c r="J157" s="128"/>
      <c r="K157" s="128" t="s">
        <v>16</v>
      </c>
      <c r="L157" s="128"/>
      <c r="M157" s="128"/>
      <c r="N157" s="128"/>
    </row>
    <row r="158" spans="1:14" ht="153" x14ac:dyDescent="0.2">
      <c r="A158" s="128" t="s">
        <v>885</v>
      </c>
      <c r="B158" s="128" t="s">
        <v>886</v>
      </c>
      <c r="C158" s="128" t="s">
        <v>886</v>
      </c>
      <c r="D158" s="128" t="s">
        <v>28</v>
      </c>
      <c r="E158" s="129"/>
      <c r="F158" s="128" t="s">
        <v>409</v>
      </c>
      <c r="G158" s="128" t="s">
        <v>887</v>
      </c>
      <c r="H158" s="128" t="s">
        <v>15</v>
      </c>
      <c r="I158" s="128" t="s">
        <v>502</v>
      </c>
      <c r="J158" s="128"/>
      <c r="K158" s="128" t="s">
        <v>16</v>
      </c>
      <c r="L158" s="128"/>
      <c r="M158" s="128"/>
      <c r="N158" s="128"/>
    </row>
    <row r="159" spans="1:14" ht="63.75" x14ac:dyDescent="0.2">
      <c r="A159" s="128" t="s">
        <v>136</v>
      </c>
      <c r="B159" s="128" t="s">
        <v>137</v>
      </c>
      <c r="C159" s="128" t="s">
        <v>137</v>
      </c>
      <c r="D159" s="128" t="s">
        <v>28</v>
      </c>
      <c r="E159" s="129"/>
      <c r="F159" s="128" t="s">
        <v>411</v>
      </c>
      <c r="G159" s="128" t="s">
        <v>616</v>
      </c>
      <c r="H159" s="128" t="s">
        <v>15</v>
      </c>
      <c r="I159" s="128" t="s">
        <v>502</v>
      </c>
      <c r="J159" s="128" t="s">
        <v>410</v>
      </c>
      <c r="K159" s="128" t="s">
        <v>16</v>
      </c>
      <c r="L159" s="128"/>
      <c r="M159" s="128"/>
      <c r="N159" s="128"/>
    </row>
    <row r="160" spans="1:14" ht="153" x14ac:dyDescent="0.2">
      <c r="A160" s="128" t="s">
        <v>483</v>
      </c>
      <c r="B160" s="128" t="s">
        <v>484</v>
      </c>
      <c r="C160" s="128" t="s">
        <v>484</v>
      </c>
      <c r="D160" s="128" t="s">
        <v>28</v>
      </c>
      <c r="E160" s="129"/>
      <c r="F160" s="128" t="s">
        <v>409</v>
      </c>
      <c r="G160" s="128" t="s">
        <v>764</v>
      </c>
      <c r="H160" s="128" t="s">
        <v>15</v>
      </c>
      <c r="I160" s="128" t="s">
        <v>502</v>
      </c>
      <c r="J160" s="128"/>
      <c r="K160" s="128" t="s">
        <v>16</v>
      </c>
      <c r="L160" s="128"/>
      <c r="M160" s="128"/>
      <c r="N160" s="128"/>
    </row>
    <row r="161" spans="1:14" ht="165.75" x14ac:dyDescent="0.2">
      <c r="A161" s="128" t="s">
        <v>933</v>
      </c>
      <c r="B161" s="128" t="s">
        <v>934</v>
      </c>
      <c r="C161" s="128" t="s">
        <v>934</v>
      </c>
      <c r="D161" s="128" t="s">
        <v>28</v>
      </c>
      <c r="E161" s="129"/>
      <c r="F161" s="128" t="s">
        <v>409</v>
      </c>
      <c r="G161" s="128" t="s">
        <v>935</v>
      </c>
      <c r="H161" s="128" t="s">
        <v>15</v>
      </c>
      <c r="I161" s="128" t="s">
        <v>502</v>
      </c>
      <c r="J161" s="128"/>
      <c r="K161" s="128" t="s">
        <v>16</v>
      </c>
      <c r="L161" s="128"/>
      <c r="M161" s="128"/>
      <c r="N161" s="128"/>
    </row>
    <row r="162" spans="1:14" ht="76.5" x14ac:dyDescent="0.2">
      <c r="A162" s="128" t="s">
        <v>512</v>
      </c>
      <c r="B162" s="128" t="s">
        <v>210</v>
      </c>
      <c r="C162" s="128" t="s">
        <v>210</v>
      </c>
      <c r="D162" s="128" t="s">
        <v>28</v>
      </c>
      <c r="E162" s="129"/>
      <c r="F162" s="128" t="s">
        <v>409</v>
      </c>
      <c r="G162" s="128" t="s">
        <v>664</v>
      </c>
      <c r="H162" s="128" t="s">
        <v>15</v>
      </c>
      <c r="I162" s="128" t="s">
        <v>502</v>
      </c>
      <c r="J162" s="128"/>
      <c r="K162" s="128" t="s">
        <v>16</v>
      </c>
      <c r="L162" s="128"/>
      <c r="M162" s="128"/>
      <c r="N162" s="128"/>
    </row>
    <row r="163" spans="1:14" ht="178.5" x14ac:dyDescent="0.2">
      <c r="A163" s="128" t="s">
        <v>574</v>
      </c>
      <c r="B163" s="128" t="s">
        <v>575</v>
      </c>
      <c r="C163" s="128" t="s">
        <v>575</v>
      </c>
      <c r="D163" s="128" t="s">
        <v>28</v>
      </c>
      <c r="E163" s="129"/>
      <c r="F163" s="128" t="s">
        <v>409</v>
      </c>
      <c r="G163" s="128" t="s">
        <v>576</v>
      </c>
      <c r="H163" s="128" t="s">
        <v>15</v>
      </c>
      <c r="I163" s="128" t="s">
        <v>502</v>
      </c>
      <c r="J163" s="128"/>
      <c r="K163" s="128" t="s">
        <v>16</v>
      </c>
      <c r="L163" s="128"/>
      <c r="M163" s="128"/>
      <c r="N163" s="128"/>
    </row>
    <row r="164" spans="1:14" ht="76.5" x14ac:dyDescent="0.2">
      <c r="A164" s="128" t="s">
        <v>88</v>
      </c>
      <c r="B164" s="128" t="s">
        <v>89</v>
      </c>
      <c r="C164" s="128" t="s">
        <v>89</v>
      </c>
      <c r="D164" s="128" t="s">
        <v>28</v>
      </c>
      <c r="E164" s="129"/>
      <c r="F164" s="128" t="s">
        <v>413</v>
      </c>
      <c r="G164" s="128" t="s">
        <v>580</v>
      </c>
      <c r="H164" s="128" t="s">
        <v>15</v>
      </c>
      <c r="I164" s="128" t="s">
        <v>502</v>
      </c>
      <c r="J164" s="128" t="s">
        <v>410</v>
      </c>
      <c r="K164" s="128" t="s">
        <v>16</v>
      </c>
      <c r="L164" s="128"/>
      <c r="M164" s="128"/>
      <c r="N164" s="128"/>
    </row>
    <row r="165" spans="1:14" ht="76.5" x14ac:dyDescent="0.2">
      <c r="A165" s="128" t="s">
        <v>211</v>
      </c>
      <c r="B165" s="128" t="s">
        <v>212</v>
      </c>
      <c r="C165" s="128" t="s">
        <v>212</v>
      </c>
      <c r="D165" s="128" t="s">
        <v>28</v>
      </c>
      <c r="E165" s="129"/>
      <c r="F165" s="128" t="s">
        <v>409</v>
      </c>
      <c r="G165" s="128" t="s">
        <v>665</v>
      </c>
      <c r="H165" s="128" t="s">
        <v>15</v>
      </c>
      <c r="I165" s="128" t="s">
        <v>502</v>
      </c>
      <c r="J165" s="128"/>
      <c r="K165" s="128" t="s">
        <v>16</v>
      </c>
      <c r="L165" s="128"/>
      <c r="M165" s="128"/>
      <c r="N165" s="128"/>
    </row>
    <row r="166" spans="1:14" ht="63.75" x14ac:dyDescent="0.2">
      <c r="A166" s="128" t="s">
        <v>213</v>
      </c>
      <c r="B166" s="128" t="s">
        <v>214</v>
      </c>
      <c r="C166" s="128" t="s">
        <v>214</v>
      </c>
      <c r="D166" s="128" t="s">
        <v>28</v>
      </c>
      <c r="E166" s="129"/>
      <c r="F166" s="128" t="s">
        <v>409</v>
      </c>
      <c r="G166" s="128" t="s">
        <v>666</v>
      </c>
      <c r="H166" s="128" t="s">
        <v>15</v>
      </c>
      <c r="I166" s="128" t="s">
        <v>502</v>
      </c>
      <c r="J166" s="128"/>
      <c r="K166" s="128" t="s">
        <v>16</v>
      </c>
      <c r="L166" s="128"/>
      <c r="M166" s="128"/>
      <c r="N166" s="128"/>
    </row>
    <row r="167" spans="1:14" ht="51" x14ac:dyDescent="0.2">
      <c r="A167" s="128" t="s">
        <v>731</v>
      </c>
      <c r="B167" s="128" t="s">
        <v>732</v>
      </c>
      <c r="C167" s="128" t="s">
        <v>732</v>
      </c>
      <c r="D167" s="128" t="s">
        <v>28</v>
      </c>
      <c r="E167" s="129"/>
      <c r="F167" s="128" t="s">
        <v>409</v>
      </c>
      <c r="G167" s="128" t="s">
        <v>733</v>
      </c>
      <c r="H167" s="128" t="s">
        <v>15</v>
      </c>
      <c r="I167" s="128" t="s">
        <v>502</v>
      </c>
      <c r="J167" s="128"/>
      <c r="K167" s="128" t="s">
        <v>16</v>
      </c>
      <c r="L167" s="128"/>
      <c r="M167" s="128"/>
      <c r="N167" s="128"/>
    </row>
    <row r="168" spans="1:14" ht="76.5" x14ac:dyDescent="0.2">
      <c r="A168" s="128" t="s">
        <v>215</v>
      </c>
      <c r="B168" s="128" t="s">
        <v>216</v>
      </c>
      <c r="C168" s="128" t="s">
        <v>216</v>
      </c>
      <c r="D168" s="128" t="s">
        <v>28</v>
      </c>
      <c r="E168" s="129"/>
      <c r="F168" s="128" t="s">
        <v>409</v>
      </c>
      <c r="G168" s="128" t="s">
        <v>667</v>
      </c>
      <c r="H168" s="128" t="s">
        <v>15</v>
      </c>
      <c r="I168" s="128" t="s">
        <v>502</v>
      </c>
      <c r="J168" s="128"/>
      <c r="K168" s="128" t="s">
        <v>16</v>
      </c>
      <c r="L168" s="128"/>
      <c r="M168" s="128"/>
      <c r="N168" s="128"/>
    </row>
    <row r="169" spans="1:14" ht="63.75" x14ac:dyDescent="0.2">
      <c r="A169" s="128" t="s">
        <v>217</v>
      </c>
      <c r="B169" s="128" t="s">
        <v>218</v>
      </c>
      <c r="C169" s="128" t="s">
        <v>218</v>
      </c>
      <c r="D169" s="128" t="s">
        <v>28</v>
      </c>
      <c r="E169" s="129"/>
      <c r="F169" s="128" t="s">
        <v>409</v>
      </c>
      <c r="G169" s="128" t="s">
        <v>668</v>
      </c>
      <c r="H169" s="128" t="s">
        <v>15</v>
      </c>
      <c r="I169" s="128" t="s">
        <v>502</v>
      </c>
      <c r="J169" s="128"/>
      <c r="K169" s="128" t="s">
        <v>16</v>
      </c>
      <c r="L169" s="128"/>
      <c r="M169" s="128"/>
      <c r="N169" s="128"/>
    </row>
    <row r="170" spans="1:14" ht="76.5" x14ac:dyDescent="0.2">
      <c r="A170" s="128" t="s">
        <v>867</v>
      </c>
      <c r="B170" s="128" t="s">
        <v>868</v>
      </c>
      <c r="C170" s="128" t="s">
        <v>868</v>
      </c>
      <c r="D170" s="128" t="s">
        <v>28</v>
      </c>
      <c r="E170" s="129"/>
      <c r="F170" s="128" t="s">
        <v>409</v>
      </c>
      <c r="G170" s="128" t="s">
        <v>869</v>
      </c>
      <c r="H170" s="128" t="s">
        <v>15</v>
      </c>
      <c r="I170" s="128" t="s">
        <v>502</v>
      </c>
      <c r="J170" s="128"/>
      <c r="K170" s="128" t="s">
        <v>16</v>
      </c>
      <c r="L170" s="128"/>
      <c r="M170" s="128"/>
      <c r="N170" s="128"/>
    </row>
    <row r="171" spans="1:14" ht="63.75" x14ac:dyDescent="0.2">
      <c r="A171" s="128" t="s">
        <v>431</v>
      </c>
      <c r="B171" s="128" t="s">
        <v>66</v>
      </c>
      <c r="C171" s="128" t="s">
        <v>66</v>
      </c>
      <c r="D171" s="128" t="s">
        <v>28</v>
      </c>
      <c r="E171" s="129"/>
      <c r="F171" s="128" t="s">
        <v>409</v>
      </c>
      <c r="G171" s="128" t="s">
        <v>561</v>
      </c>
      <c r="H171" s="128" t="s">
        <v>15</v>
      </c>
      <c r="I171" s="128" t="s">
        <v>502</v>
      </c>
      <c r="J171" s="128"/>
      <c r="K171" s="128" t="s">
        <v>16</v>
      </c>
      <c r="L171" s="128"/>
      <c r="M171" s="128"/>
      <c r="N171" s="128"/>
    </row>
    <row r="172" spans="1:14" ht="63.75" x14ac:dyDescent="0.2">
      <c r="A172" s="128" t="s">
        <v>219</v>
      </c>
      <c r="B172" s="128" t="s">
        <v>220</v>
      </c>
      <c r="C172" s="128" t="s">
        <v>220</v>
      </c>
      <c r="D172" s="128" t="s">
        <v>28</v>
      </c>
      <c r="E172" s="129"/>
      <c r="F172" s="128" t="s">
        <v>409</v>
      </c>
      <c r="G172" s="128" t="s">
        <v>669</v>
      </c>
      <c r="H172" s="128" t="s">
        <v>15</v>
      </c>
      <c r="I172" s="128" t="s">
        <v>502</v>
      </c>
      <c r="J172" s="128"/>
      <c r="K172" s="128" t="s">
        <v>16</v>
      </c>
      <c r="L172" s="128"/>
      <c r="M172" s="128"/>
      <c r="N172" s="128"/>
    </row>
    <row r="173" spans="1:14" ht="63.75" x14ac:dyDescent="0.2">
      <c r="A173" s="128" t="s">
        <v>221</v>
      </c>
      <c r="B173" s="128" t="s">
        <v>222</v>
      </c>
      <c r="C173" s="128" t="s">
        <v>222</v>
      </c>
      <c r="D173" s="128" t="s">
        <v>28</v>
      </c>
      <c r="E173" s="129"/>
      <c r="F173" s="128" t="s">
        <v>409</v>
      </c>
      <c r="G173" s="128" t="s">
        <v>670</v>
      </c>
      <c r="H173" s="128" t="s">
        <v>15</v>
      </c>
      <c r="I173" s="128" t="s">
        <v>502</v>
      </c>
      <c r="J173" s="128"/>
      <c r="K173" s="128" t="s">
        <v>16</v>
      </c>
      <c r="L173" s="128"/>
      <c r="M173" s="128"/>
      <c r="N173" s="128"/>
    </row>
    <row r="174" spans="1:14" ht="153" x14ac:dyDescent="0.2">
      <c r="A174" s="128" t="s">
        <v>837</v>
      </c>
      <c r="B174" s="128" t="s">
        <v>838</v>
      </c>
      <c r="C174" s="128" t="s">
        <v>838</v>
      </c>
      <c r="D174" s="128" t="s">
        <v>28</v>
      </c>
      <c r="E174" s="129"/>
      <c r="F174" s="128" t="s">
        <v>411</v>
      </c>
      <c r="G174" s="128" t="s">
        <v>839</v>
      </c>
      <c r="H174" s="128" t="s">
        <v>15</v>
      </c>
      <c r="I174" s="128" t="s">
        <v>502</v>
      </c>
      <c r="J174" s="128" t="s">
        <v>410</v>
      </c>
      <c r="K174" s="128" t="s">
        <v>16</v>
      </c>
      <c r="L174" s="128"/>
      <c r="M174" s="128"/>
      <c r="N174" s="128"/>
    </row>
    <row r="175" spans="1:14" ht="153" x14ac:dyDescent="0.2">
      <c r="A175" s="128" t="s">
        <v>873</v>
      </c>
      <c r="B175" s="128" t="s">
        <v>874</v>
      </c>
      <c r="C175" s="128" t="s">
        <v>874</v>
      </c>
      <c r="D175" s="128" t="s">
        <v>28</v>
      </c>
      <c r="E175" s="129"/>
      <c r="F175" s="128" t="s">
        <v>413</v>
      </c>
      <c r="G175" s="128" t="s">
        <v>875</v>
      </c>
      <c r="H175" s="128" t="s">
        <v>15</v>
      </c>
      <c r="I175" s="128" t="s">
        <v>502</v>
      </c>
      <c r="J175" s="128" t="s">
        <v>410</v>
      </c>
      <c r="K175" s="128" t="s">
        <v>16</v>
      </c>
      <c r="L175" s="128"/>
      <c r="M175" s="128"/>
      <c r="N175" s="128"/>
    </row>
    <row r="176" spans="1:14" ht="153" x14ac:dyDescent="0.2">
      <c r="A176" s="128" t="s">
        <v>274</v>
      </c>
      <c r="B176" s="128" t="s">
        <v>275</v>
      </c>
      <c r="C176" s="128" t="s">
        <v>275</v>
      </c>
      <c r="D176" s="128" t="s">
        <v>28</v>
      </c>
      <c r="E176" s="129"/>
      <c r="F176" s="128" t="s">
        <v>409</v>
      </c>
      <c r="G176" s="128" t="s">
        <v>712</v>
      </c>
      <c r="H176" s="128" t="s">
        <v>15</v>
      </c>
      <c r="I176" s="128" t="s">
        <v>502</v>
      </c>
      <c r="J176" s="128"/>
      <c r="K176" s="128" t="s">
        <v>16</v>
      </c>
      <c r="L176" s="128"/>
      <c r="M176" s="128"/>
      <c r="N176" s="128"/>
    </row>
    <row r="177" spans="1:14" ht="76.5" x14ac:dyDescent="0.2">
      <c r="A177" s="128" t="s">
        <v>392</v>
      </c>
      <c r="B177" s="128" t="s">
        <v>105</v>
      </c>
      <c r="C177" s="128" t="s">
        <v>105</v>
      </c>
      <c r="D177" s="128" t="s">
        <v>28</v>
      </c>
      <c r="E177" s="129"/>
      <c r="F177" s="128" t="s">
        <v>409</v>
      </c>
      <c r="G177" s="128" t="s">
        <v>592</v>
      </c>
      <c r="H177" s="128" t="s">
        <v>15</v>
      </c>
      <c r="I177" s="128" t="s">
        <v>502</v>
      </c>
      <c r="J177" s="128"/>
      <c r="K177" s="128" t="s">
        <v>16</v>
      </c>
      <c r="L177" s="128"/>
      <c r="M177" s="128"/>
      <c r="N177" s="128"/>
    </row>
    <row r="178" spans="1:14" ht="165.75" x14ac:dyDescent="0.2">
      <c r="A178" s="128" t="s">
        <v>939</v>
      </c>
      <c r="B178" s="128" t="s">
        <v>940</v>
      </c>
      <c r="C178" s="128" t="s">
        <v>940</v>
      </c>
      <c r="D178" s="128" t="s">
        <v>28</v>
      </c>
      <c r="E178" s="129"/>
      <c r="F178" s="128" t="s">
        <v>409</v>
      </c>
      <c r="G178" s="128" t="s">
        <v>941</v>
      </c>
      <c r="H178" s="128" t="s">
        <v>15</v>
      </c>
      <c r="I178" s="128" t="s">
        <v>502</v>
      </c>
      <c r="J178" s="128"/>
      <c r="K178" s="128" t="s">
        <v>16</v>
      </c>
      <c r="L178" s="128"/>
      <c r="M178" s="128"/>
      <c r="N178" s="128"/>
    </row>
    <row r="179" spans="1:14" ht="76.5" x14ac:dyDescent="0.2">
      <c r="A179" s="128" t="s">
        <v>223</v>
      </c>
      <c r="B179" s="128" t="s">
        <v>224</v>
      </c>
      <c r="C179" s="128" t="s">
        <v>224</v>
      </c>
      <c r="D179" s="128" t="s">
        <v>28</v>
      </c>
      <c r="E179" s="129"/>
      <c r="F179" s="128" t="s">
        <v>409</v>
      </c>
      <c r="G179" s="128" t="s">
        <v>671</v>
      </c>
      <c r="H179" s="128" t="s">
        <v>15</v>
      </c>
      <c r="I179" s="128" t="s">
        <v>502</v>
      </c>
      <c r="J179" s="128"/>
      <c r="K179" s="128" t="s">
        <v>16</v>
      </c>
      <c r="L179" s="128"/>
      <c r="M179" s="128"/>
      <c r="N179" s="128"/>
    </row>
    <row r="180" spans="1:14" ht="191.25" x14ac:dyDescent="0.2">
      <c r="A180" s="128" t="s">
        <v>924</v>
      </c>
      <c r="B180" s="128" t="s">
        <v>925</v>
      </c>
      <c r="C180" s="128" t="s">
        <v>925</v>
      </c>
      <c r="D180" s="128" t="s">
        <v>28</v>
      </c>
      <c r="E180" s="129"/>
      <c r="F180" s="128" t="s">
        <v>409</v>
      </c>
      <c r="G180" s="128" t="s">
        <v>926</v>
      </c>
      <c r="H180" s="128" t="s">
        <v>15</v>
      </c>
      <c r="I180" s="128" t="s">
        <v>502</v>
      </c>
      <c r="J180" s="128"/>
      <c r="K180" s="128" t="s">
        <v>16</v>
      </c>
      <c r="L180" s="128"/>
      <c r="M180" s="128"/>
      <c r="N180" s="128"/>
    </row>
    <row r="181" spans="1:14" ht="216.75" x14ac:dyDescent="0.2">
      <c r="A181" s="128" t="s">
        <v>831</v>
      </c>
      <c r="B181" s="128" t="s">
        <v>832</v>
      </c>
      <c r="C181" s="128" t="s">
        <v>832</v>
      </c>
      <c r="D181" s="128" t="s">
        <v>28</v>
      </c>
      <c r="E181" s="129"/>
      <c r="F181" s="128" t="s">
        <v>411</v>
      </c>
      <c r="G181" s="128" t="s">
        <v>833</v>
      </c>
      <c r="H181" s="128" t="s">
        <v>15</v>
      </c>
      <c r="I181" s="128" t="s">
        <v>502</v>
      </c>
      <c r="J181" s="128"/>
      <c r="K181" s="128" t="s">
        <v>16</v>
      </c>
      <c r="L181" s="128"/>
      <c r="M181" s="128"/>
      <c r="N181" s="128"/>
    </row>
    <row r="182" spans="1:14" ht="63.75" x14ac:dyDescent="0.2">
      <c r="A182" s="128" t="s">
        <v>380</v>
      </c>
      <c r="B182" s="128" t="s">
        <v>205</v>
      </c>
      <c r="C182" s="128" t="s">
        <v>205</v>
      </c>
      <c r="D182" s="128" t="s">
        <v>28</v>
      </c>
      <c r="E182" s="129"/>
      <c r="F182" s="128" t="s">
        <v>409</v>
      </c>
      <c r="G182" s="128" t="s">
        <v>661</v>
      </c>
      <c r="H182" s="128" t="s">
        <v>15</v>
      </c>
      <c r="I182" s="128" t="s">
        <v>502</v>
      </c>
      <c r="J182" s="128"/>
      <c r="K182" s="128" t="s">
        <v>16</v>
      </c>
      <c r="L182" s="128"/>
      <c r="M182" s="128"/>
      <c r="N182" s="128"/>
    </row>
    <row r="183" spans="1:14" ht="63.75" x14ac:dyDescent="0.2">
      <c r="A183" s="128" t="s">
        <v>225</v>
      </c>
      <c r="B183" s="128" t="s">
        <v>226</v>
      </c>
      <c r="C183" s="128" t="s">
        <v>226</v>
      </c>
      <c r="D183" s="128" t="s">
        <v>28</v>
      </c>
      <c r="E183" s="129"/>
      <c r="F183" s="128" t="s">
        <v>409</v>
      </c>
      <c r="G183" s="128" t="s">
        <v>672</v>
      </c>
      <c r="H183" s="128" t="s">
        <v>15</v>
      </c>
      <c r="I183" s="128" t="s">
        <v>502</v>
      </c>
      <c r="J183" s="128"/>
      <c r="K183" s="128" t="s">
        <v>16</v>
      </c>
      <c r="L183" s="128"/>
      <c r="M183" s="128"/>
      <c r="N183" s="128"/>
    </row>
    <row r="184" spans="1:14" ht="63.75" x14ac:dyDescent="0.2">
      <c r="A184" s="128" t="s">
        <v>90</v>
      </c>
      <c r="B184" s="128" t="s">
        <v>91</v>
      </c>
      <c r="C184" s="128" t="s">
        <v>91</v>
      </c>
      <c r="D184" s="128" t="s">
        <v>28</v>
      </c>
      <c r="E184" s="129"/>
      <c r="F184" s="128" t="s">
        <v>409</v>
      </c>
      <c r="G184" s="128" t="s">
        <v>581</v>
      </c>
      <c r="H184" s="128" t="s">
        <v>15</v>
      </c>
      <c r="I184" s="128" t="s">
        <v>502</v>
      </c>
      <c r="J184" s="128"/>
      <c r="K184" s="128" t="s">
        <v>16</v>
      </c>
      <c r="L184" s="128"/>
      <c r="M184" s="128"/>
      <c r="N184" s="128"/>
    </row>
    <row r="185" spans="1:14" ht="63.75" x14ac:dyDescent="0.2">
      <c r="A185" s="128" t="s">
        <v>92</v>
      </c>
      <c r="B185" s="128" t="s">
        <v>93</v>
      </c>
      <c r="C185" s="128" t="s">
        <v>93</v>
      </c>
      <c r="D185" s="128" t="s">
        <v>28</v>
      </c>
      <c r="E185" s="129"/>
      <c r="F185" s="128" t="s">
        <v>409</v>
      </c>
      <c r="G185" s="128" t="s">
        <v>582</v>
      </c>
      <c r="H185" s="128" t="s">
        <v>15</v>
      </c>
      <c r="I185" s="128" t="s">
        <v>502</v>
      </c>
      <c r="J185" s="128"/>
      <c r="K185" s="128" t="s">
        <v>16</v>
      </c>
      <c r="L185" s="128"/>
      <c r="M185" s="128"/>
      <c r="N185" s="128"/>
    </row>
    <row r="186" spans="1:14" ht="165.75" x14ac:dyDescent="0.2">
      <c r="A186" s="128" t="s">
        <v>94</v>
      </c>
      <c r="B186" s="128" t="s">
        <v>95</v>
      </c>
      <c r="C186" s="128" t="s">
        <v>95</v>
      </c>
      <c r="D186" s="128" t="s">
        <v>28</v>
      </c>
      <c r="E186" s="129"/>
      <c r="F186" s="128" t="s">
        <v>409</v>
      </c>
      <c r="G186" s="128" t="s">
        <v>583</v>
      </c>
      <c r="H186" s="128" t="s">
        <v>15</v>
      </c>
      <c r="I186" s="128" t="s">
        <v>502</v>
      </c>
      <c r="J186" s="128"/>
      <c r="K186" s="128" t="s">
        <v>16</v>
      </c>
      <c r="L186" s="128"/>
      <c r="M186" s="128"/>
      <c r="N186" s="128"/>
    </row>
    <row r="187" spans="1:14" ht="76.5" x14ac:dyDescent="0.2">
      <c r="A187" s="128" t="s">
        <v>388</v>
      </c>
      <c r="B187" s="128" t="s">
        <v>138</v>
      </c>
      <c r="C187" s="128" t="s">
        <v>138</v>
      </c>
      <c r="D187" s="128" t="s">
        <v>28</v>
      </c>
      <c r="E187" s="129"/>
      <c r="F187" s="128" t="s">
        <v>411</v>
      </c>
      <c r="G187" s="128" t="s">
        <v>617</v>
      </c>
      <c r="H187" s="128" t="s">
        <v>15</v>
      </c>
      <c r="I187" s="128" t="s">
        <v>502</v>
      </c>
      <c r="J187" s="128" t="s">
        <v>410</v>
      </c>
      <c r="K187" s="128" t="s">
        <v>16</v>
      </c>
      <c r="L187" s="128"/>
      <c r="M187" s="128"/>
      <c r="N187" s="128"/>
    </row>
    <row r="188" spans="1:14" ht="76.5" x14ac:dyDescent="0.2">
      <c r="A188" s="128" t="s">
        <v>430</v>
      </c>
      <c r="B188" s="128" t="s">
        <v>139</v>
      </c>
      <c r="C188" s="128" t="s">
        <v>139</v>
      </c>
      <c r="D188" s="128" t="s">
        <v>28</v>
      </c>
      <c r="E188" s="129"/>
      <c r="F188" s="128" t="s">
        <v>411</v>
      </c>
      <c r="G188" s="128" t="s">
        <v>618</v>
      </c>
      <c r="H188" s="128" t="s">
        <v>15</v>
      </c>
      <c r="I188" s="128" t="s">
        <v>502</v>
      </c>
      <c r="J188" s="128" t="s">
        <v>410</v>
      </c>
      <c r="K188" s="128" t="s">
        <v>16</v>
      </c>
      <c r="L188" s="128"/>
      <c r="M188" s="128"/>
      <c r="N188" s="128"/>
    </row>
    <row r="189" spans="1:14" ht="63.75" x14ac:dyDescent="0.2">
      <c r="A189" s="128" t="s">
        <v>125</v>
      </c>
      <c r="B189" s="128" t="s">
        <v>126</v>
      </c>
      <c r="C189" s="128" t="s">
        <v>126</v>
      </c>
      <c r="D189" s="128" t="s">
        <v>28</v>
      </c>
      <c r="E189" s="129"/>
      <c r="F189" s="128" t="s">
        <v>411</v>
      </c>
      <c r="G189" s="128" t="s">
        <v>609</v>
      </c>
      <c r="H189" s="128" t="s">
        <v>15</v>
      </c>
      <c r="I189" s="128" t="s">
        <v>502</v>
      </c>
      <c r="J189" s="128" t="s">
        <v>410</v>
      </c>
      <c r="K189" s="128" t="s">
        <v>16</v>
      </c>
      <c r="L189" s="128"/>
      <c r="M189" s="128"/>
      <c r="N189" s="128"/>
    </row>
    <row r="190" spans="1:14" ht="267.75" x14ac:dyDescent="0.2">
      <c r="A190" s="128" t="s">
        <v>429</v>
      </c>
      <c r="B190" s="128" t="s">
        <v>428</v>
      </c>
      <c r="C190" s="128" t="s">
        <v>428</v>
      </c>
      <c r="D190" s="128" t="s">
        <v>28</v>
      </c>
      <c r="E190" s="129"/>
      <c r="F190" s="128" t="s">
        <v>409</v>
      </c>
      <c r="G190" s="128" t="s">
        <v>756</v>
      </c>
      <c r="H190" s="128" t="s">
        <v>15</v>
      </c>
      <c r="I190" s="128" t="s">
        <v>502</v>
      </c>
      <c r="J190" s="128"/>
      <c r="K190" s="128" t="s">
        <v>16</v>
      </c>
      <c r="L190" s="128"/>
      <c r="M190" s="128"/>
      <c r="N190" s="128"/>
    </row>
    <row r="191" spans="1:14" ht="63.75" x14ac:dyDescent="0.2">
      <c r="A191" s="128" t="s">
        <v>157</v>
      </c>
      <c r="B191" s="128" t="s">
        <v>158</v>
      </c>
      <c r="C191" s="128" t="s">
        <v>158</v>
      </c>
      <c r="D191" s="128" t="s">
        <v>28</v>
      </c>
      <c r="E191" s="129"/>
      <c r="F191" s="128" t="s">
        <v>411</v>
      </c>
      <c r="G191" s="128" t="s">
        <v>632</v>
      </c>
      <c r="H191" s="128" t="s">
        <v>15</v>
      </c>
      <c r="I191" s="128" t="s">
        <v>502</v>
      </c>
      <c r="J191" s="128" t="s">
        <v>410</v>
      </c>
      <c r="K191" s="128" t="s">
        <v>16</v>
      </c>
      <c r="L191" s="128"/>
      <c r="M191" s="128"/>
      <c r="N191" s="128"/>
    </row>
    <row r="192" spans="1:14" ht="76.5" x14ac:dyDescent="0.2">
      <c r="A192" s="128" t="s">
        <v>96</v>
      </c>
      <c r="B192" s="128" t="s">
        <v>97</v>
      </c>
      <c r="C192" s="128" t="s">
        <v>97</v>
      </c>
      <c r="D192" s="128" t="s">
        <v>28</v>
      </c>
      <c r="E192" s="129"/>
      <c r="F192" s="128" t="s">
        <v>409</v>
      </c>
      <c r="G192" s="128" t="s">
        <v>584</v>
      </c>
      <c r="H192" s="128" t="s">
        <v>15</v>
      </c>
      <c r="I192" s="128" t="s">
        <v>502</v>
      </c>
      <c r="J192" s="128"/>
      <c r="K192" s="128" t="s">
        <v>16</v>
      </c>
      <c r="L192" s="128"/>
      <c r="M192" s="128"/>
      <c r="N192" s="128"/>
    </row>
    <row r="193" spans="1:14" ht="76.5" x14ac:dyDescent="0.2">
      <c r="A193" s="128" t="s">
        <v>387</v>
      </c>
      <c r="B193" s="128" t="s">
        <v>140</v>
      </c>
      <c r="C193" s="128" t="s">
        <v>140</v>
      </c>
      <c r="D193" s="128" t="s">
        <v>28</v>
      </c>
      <c r="E193" s="129"/>
      <c r="F193" s="128" t="s">
        <v>411</v>
      </c>
      <c r="G193" s="128" t="s">
        <v>619</v>
      </c>
      <c r="H193" s="128" t="s">
        <v>15</v>
      </c>
      <c r="I193" s="128" t="s">
        <v>502</v>
      </c>
      <c r="J193" s="128" t="s">
        <v>410</v>
      </c>
      <c r="K193" s="128" t="s">
        <v>16</v>
      </c>
      <c r="L193" s="128"/>
      <c r="M193" s="128"/>
      <c r="N193" s="128"/>
    </row>
    <row r="194" spans="1:14" ht="76.5" x14ac:dyDescent="0.2">
      <c r="A194" s="128" t="s">
        <v>585</v>
      </c>
      <c r="B194" s="128" t="s">
        <v>98</v>
      </c>
      <c r="C194" s="128" t="s">
        <v>98</v>
      </c>
      <c r="D194" s="128" t="s">
        <v>28</v>
      </c>
      <c r="E194" s="129"/>
      <c r="F194" s="128" t="s">
        <v>409</v>
      </c>
      <c r="G194" s="128" t="s">
        <v>586</v>
      </c>
      <c r="H194" s="128" t="s">
        <v>15</v>
      </c>
      <c r="I194" s="128" t="s">
        <v>502</v>
      </c>
      <c r="J194" s="128"/>
      <c r="K194" s="128" t="s">
        <v>16</v>
      </c>
      <c r="L194" s="128"/>
      <c r="M194" s="128"/>
      <c r="N194" s="128"/>
    </row>
    <row r="195" spans="1:14" ht="51" x14ac:dyDescent="0.2">
      <c r="A195" s="128" t="s">
        <v>474</v>
      </c>
      <c r="B195" s="128" t="s">
        <v>288</v>
      </c>
      <c r="C195" s="128" t="s">
        <v>288</v>
      </c>
      <c r="D195" s="128" t="s">
        <v>28</v>
      </c>
      <c r="E195" s="129"/>
      <c r="F195" s="128" t="s">
        <v>409</v>
      </c>
      <c r="G195" s="128" t="s">
        <v>730</v>
      </c>
      <c r="H195" s="128" t="s">
        <v>15</v>
      </c>
      <c r="I195" s="128" t="s">
        <v>502</v>
      </c>
      <c r="J195" s="128"/>
      <c r="K195" s="128" t="s">
        <v>16</v>
      </c>
      <c r="L195" s="128"/>
      <c r="M195" s="128"/>
      <c r="N195" s="128"/>
    </row>
    <row r="196" spans="1:14" ht="102" x14ac:dyDescent="0.2">
      <c r="A196" s="128" t="s">
        <v>270</v>
      </c>
      <c r="B196" s="128" t="s">
        <v>271</v>
      </c>
      <c r="C196" s="128" t="s">
        <v>271</v>
      </c>
      <c r="D196" s="128" t="s">
        <v>28</v>
      </c>
      <c r="E196" s="129"/>
      <c r="F196" s="128" t="s">
        <v>409</v>
      </c>
      <c r="G196" s="128" t="s">
        <v>710</v>
      </c>
      <c r="H196" s="128" t="s">
        <v>15</v>
      </c>
      <c r="I196" s="128" t="s">
        <v>502</v>
      </c>
      <c r="J196" s="128"/>
      <c r="K196" s="128" t="s">
        <v>16</v>
      </c>
      <c r="L196" s="128"/>
      <c r="M196" s="128"/>
      <c r="N196" s="128"/>
    </row>
    <row r="197" spans="1:14" ht="114.75" x14ac:dyDescent="0.2">
      <c r="A197" s="128" t="s">
        <v>268</v>
      </c>
      <c r="B197" s="128" t="s">
        <v>269</v>
      </c>
      <c r="C197" s="128" t="s">
        <v>269</v>
      </c>
      <c r="D197" s="128" t="s">
        <v>28</v>
      </c>
      <c r="E197" s="129"/>
      <c r="F197" s="128" t="s">
        <v>409</v>
      </c>
      <c r="G197" s="128" t="s">
        <v>709</v>
      </c>
      <c r="H197" s="128" t="s">
        <v>15</v>
      </c>
      <c r="I197" s="128" t="s">
        <v>502</v>
      </c>
      <c r="J197" s="128"/>
      <c r="K197" s="128" t="s">
        <v>16</v>
      </c>
      <c r="L197" s="128"/>
      <c r="M197" s="128"/>
      <c r="N197" s="128"/>
    </row>
    <row r="198" spans="1:14" ht="114.75" x14ac:dyDescent="0.2">
      <c r="A198" s="128" t="s">
        <v>272</v>
      </c>
      <c r="B198" s="128" t="s">
        <v>273</v>
      </c>
      <c r="C198" s="128" t="s">
        <v>273</v>
      </c>
      <c r="D198" s="128" t="s">
        <v>28</v>
      </c>
      <c r="E198" s="129"/>
      <c r="F198" s="128" t="s">
        <v>409</v>
      </c>
      <c r="G198" s="128" t="s">
        <v>711</v>
      </c>
      <c r="H198" s="128" t="s">
        <v>15</v>
      </c>
      <c r="I198" s="128" t="s">
        <v>502</v>
      </c>
      <c r="J198" s="128"/>
      <c r="K198" s="128" t="s">
        <v>16</v>
      </c>
      <c r="L198" s="128"/>
      <c r="M198" s="128"/>
      <c r="N198" s="128"/>
    </row>
    <row r="199" spans="1:14" ht="114.75" x14ac:dyDescent="0.2">
      <c r="A199" s="128" t="s">
        <v>141</v>
      </c>
      <c r="B199" s="128" t="s">
        <v>142</v>
      </c>
      <c r="C199" s="128" t="s">
        <v>142</v>
      </c>
      <c r="D199" s="128" t="s">
        <v>28</v>
      </c>
      <c r="E199" s="129"/>
      <c r="F199" s="128" t="s">
        <v>409</v>
      </c>
      <c r="G199" s="128" t="s">
        <v>620</v>
      </c>
      <c r="H199" s="128" t="s">
        <v>15</v>
      </c>
      <c r="I199" s="128" t="s">
        <v>502</v>
      </c>
      <c r="J199" s="128"/>
      <c r="K199" s="128" t="s">
        <v>16</v>
      </c>
      <c r="L199" s="128"/>
      <c r="M199" s="128"/>
      <c r="N199" s="128"/>
    </row>
    <row r="200" spans="1:14" ht="114.75" x14ac:dyDescent="0.2">
      <c r="A200" s="128" t="s">
        <v>276</v>
      </c>
      <c r="B200" s="128" t="s">
        <v>277</v>
      </c>
      <c r="C200" s="128" t="s">
        <v>277</v>
      </c>
      <c r="D200" s="128" t="s">
        <v>28</v>
      </c>
      <c r="E200" s="129"/>
      <c r="F200" s="128" t="s">
        <v>409</v>
      </c>
      <c r="G200" s="128" t="s">
        <v>713</v>
      </c>
      <c r="H200" s="128" t="s">
        <v>15</v>
      </c>
      <c r="I200" s="128" t="s">
        <v>502</v>
      </c>
      <c r="J200" s="128"/>
      <c r="K200" s="128" t="s">
        <v>16</v>
      </c>
      <c r="L200" s="128"/>
      <c r="M200" s="128"/>
      <c r="N200" s="128"/>
    </row>
    <row r="201" spans="1:14" ht="76.5" x14ac:dyDescent="0.2">
      <c r="A201" s="128" t="s">
        <v>227</v>
      </c>
      <c r="B201" s="128" t="s">
        <v>228</v>
      </c>
      <c r="C201" s="128" t="s">
        <v>228</v>
      </c>
      <c r="D201" s="128" t="s">
        <v>28</v>
      </c>
      <c r="E201" s="129"/>
      <c r="F201" s="128" t="s">
        <v>409</v>
      </c>
      <c r="G201" s="128" t="s">
        <v>673</v>
      </c>
      <c r="H201" s="128" t="s">
        <v>15</v>
      </c>
      <c r="I201" s="128" t="s">
        <v>502</v>
      </c>
      <c r="J201" s="128"/>
      <c r="K201" s="128" t="s">
        <v>16</v>
      </c>
      <c r="L201" s="128"/>
      <c r="M201" s="128"/>
      <c r="N201" s="128"/>
    </row>
    <row r="202" spans="1:14" ht="76.5" x14ac:dyDescent="0.2">
      <c r="A202" s="128" t="s">
        <v>403</v>
      </c>
      <c r="B202" s="128" t="s">
        <v>39</v>
      </c>
      <c r="C202" s="128" t="s">
        <v>39</v>
      </c>
      <c r="D202" s="128" t="s">
        <v>28</v>
      </c>
      <c r="E202" s="129"/>
      <c r="F202" s="128" t="s">
        <v>409</v>
      </c>
      <c r="G202" s="128" t="s">
        <v>541</v>
      </c>
      <c r="H202" s="128" t="s">
        <v>15</v>
      </c>
      <c r="I202" s="128" t="s">
        <v>502</v>
      </c>
      <c r="J202" s="128"/>
      <c r="K202" s="128" t="s">
        <v>16</v>
      </c>
      <c r="L202" s="128"/>
      <c r="M202" s="128"/>
      <c r="N202" s="128"/>
    </row>
    <row r="203" spans="1:14" ht="76.5" x14ac:dyDescent="0.2">
      <c r="A203" s="128" t="s">
        <v>229</v>
      </c>
      <c r="B203" s="128" t="s">
        <v>230</v>
      </c>
      <c r="C203" s="128" t="s">
        <v>230</v>
      </c>
      <c r="D203" s="128" t="s">
        <v>28</v>
      </c>
      <c r="E203" s="129"/>
      <c r="F203" s="128" t="s">
        <v>409</v>
      </c>
      <c r="G203" s="128" t="s">
        <v>674</v>
      </c>
      <c r="H203" s="128" t="s">
        <v>15</v>
      </c>
      <c r="I203" s="128" t="s">
        <v>502</v>
      </c>
      <c r="J203" s="128"/>
      <c r="K203" s="128" t="s">
        <v>16</v>
      </c>
      <c r="L203" s="128"/>
      <c r="M203" s="128"/>
      <c r="N203" s="128"/>
    </row>
    <row r="204" spans="1:14" ht="63.75" x14ac:dyDescent="0.2">
      <c r="A204" s="128" t="s">
        <v>231</v>
      </c>
      <c r="B204" s="128" t="s">
        <v>232</v>
      </c>
      <c r="C204" s="128" t="s">
        <v>232</v>
      </c>
      <c r="D204" s="128" t="s">
        <v>28</v>
      </c>
      <c r="E204" s="129"/>
      <c r="F204" s="128" t="s">
        <v>409</v>
      </c>
      <c r="G204" s="128" t="s">
        <v>675</v>
      </c>
      <c r="H204" s="128" t="s">
        <v>15</v>
      </c>
      <c r="I204" s="128" t="s">
        <v>502</v>
      </c>
      <c r="J204" s="128"/>
      <c r="K204" s="128" t="s">
        <v>16</v>
      </c>
      <c r="L204" s="128"/>
      <c r="M204" s="128"/>
      <c r="N204" s="128"/>
    </row>
    <row r="205" spans="1:14" ht="165.75" x14ac:dyDescent="0.2">
      <c r="A205" s="128" t="s">
        <v>427</v>
      </c>
      <c r="B205" s="128" t="s">
        <v>426</v>
      </c>
      <c r="C205" s="128" t="s">
        <v>426</v>
      </c>
      <c r="D205" s="128" t="s">
        <v>28</v>
      </c>
      <c r="E205" s="129"/>
      <c r="F205" s="128" t="s">
        <v>409</v>
      </c>
      <c r="G205" s="128" t="s">
        <v>741</v>
      </c>
      <c r="H205" s="128" t="s">
        <v>15</v>
      </c>
      <c r="I205" s="128" t="s">
        <v>502</v>
      </c>
      <c r="J205" s="128"/>
      <c r="K205" s="128" t="s">
        <v>16</v>
      </c>
      <c r="L205" s="128"/>
      <c r="M205" s="128"/>
      <c r="N205" s="128"/>
    </row>
    <row r="206" spans="1:14" ht="165.75" x14ac:dyDescent="0.2">
      <c r="A206" s="128" t="s">
        <v>936</v>
      </c>
      <c r="B206" s="128" t="s">
        <v>937</v>
      </c>
      <c r="C206" s="128" t="s">
        <v>937</v>
      </c>
      <c r="D206" s="128" t="s">
        <v>28</v>
      </c>
      <c r="E206" s="129"/>
      <c r="F206" s="128" t="s">
        <v>409</v>
      </c>
      <c r="G206" s="128" t="s">
        <v>938</v>
      </c>
      <c r="H206" s="128" t="s">
        <v>15</v>
      </c>
      <c r="I206" s="128" t="s">
        <v>502</v>
      </c>
      <c r="J206" s="128"/>
      <c r="K206" s="128" t="s">
        <v>16</v>
      </c>
      <c r="L206" s="128"/>
      <c r="M206" s="128"/>
      <c r="N206" s="128"/>
    </row>
    <row r="207" spans="1:14" ht="76.5" x14ac:dyDescent="0.2">
      <c r="A207" s="128" t="s">
        <v>143</v>
      </c>
      <c r="B207" s="128" t="s">
        <v>144</v>
      </c>
      <c r="C207" s="128" t="s">
        <v>144</v>
      </c>
      <c r="D207" s="128" t="s">
        <v>28</v>
      </c>
      <c r="E207" s="129"/>
      <c r="F207" s="128" t="s">
        <v>411</v>
      </c>
      <c r="G207" s="128" t="s">
        <v>621</v>
      </c>
      <c r="H207" s="128" t="s">
        <v>15</v>
      </c>
      <c r="I207" s="128" t="s">
        <v>502</v>
      </c>
      <c r="J207" s="128" t="s">
        <v>410</v>
      </c>
      <c r="K207" s="128" t="s">
        <v>16</v>
      </c>
      <c r="L207" s="128"/>
      <c r="M207" s="128"/>
      <c r="N207" s="128"/>
    </row>
    <row r="208" spans="1:14" ht="63.75" x14ac:dyDescent="0.2">
      <c r="A208" s="128" t="s">
        <v>255</v>
      </c>
      <c r="B208" s="128" t="s">
        <v>256</v>
      </c>
      <c r="C208" s="128" t="s">
        <v>256</v>
      </c>
      <c r="D208" s="128" t="s">
        <v>28</v>
      </c>
      <c r="E208" s="129"/>
      <c r="F208" s="128" t="s">
        <v>409</v>
      </c>
      <c r="G208" s="128" t="s">
        <v>692</v>
      </c>
      <c r="H208" s="128" t="s">
        <v>15</v>
      </c>
      <c r="I208" s="128" t="s">
        <v>502</v>
      </c>
      <c r="J208" s="128"/>
      <c r="K208" s="128" t="s">
        <v>16</v>
      </c>
      <c r="L208" s="128"/>
      <c r="M208" s="128"/>
      <c r="N208" s="128"/>
    </row>
    <row r="209" spans="1:14" ht="63.75" x14ac:dyDescent="0.2">
      <c r="A209" s="128" t="s">
        <v>475</v>
      </c>
      <c r="B209" s="128" t="s">
        <v>145</v>
      </c>
      <c r="C209" s="128" t="s">
        <v>145</v>
      </c>
      <c r="D209" s="128" t="s">
        <v>28</v>
      </c>
      <c r="E209" s="129"/>
      <c r="F209" s="128" t="s">
        <v>411</v>
      </c>
      <c r="G209" s="128" t="s">
        <v>622</v>
      </c>
      <c r="H209" s="128" t="s">
        <v>15</v>
      </c>
      <c r="I209" s="128" t="s">
        <v>502</v>
      </c>
      <c r="J209" s="128" t="s">
        <v>410</v>
      </c>
      <c r="K209" s="128" t="s">
        <v>16</v>
      </c>
      <c r="L209" s="128"/>
      <c r="M209" s="128"/>
      <c r="N209" s="128"/>
    </row>
    <row r="210" spans="1:14" ht="76.5" x14ac:dyDescent="0.2">
      <c r="A210" s="128" t="s">
        <v>371</v>
      </c>
      <c r="B210" s="128" t="s">
        <v>282</v>
      </c>
      <c r="C210" s="128" t="s">
        <v>282</v>
      </c>
      <c r="D210" s="128" t="s">
        <v>28</v>
      </c>
      <c r="E210" s="129"/>
      <c r="F210" s="128" t="s">
        <v>409</v>
      </c>
      <c r="G210" s="128" t="s">
        <v>724</v>
      </c>
      <c r="H210" s="128" t="s">
        <v>15</v>
      </c>
      <c r="I210" s="128" t="s">
        <v>502</v>
      </c>
      <c r="J210" s="128"/>
      <c r="K210" s="128" t="s">
        <v>16</v>
      </c>
      <c r="L210" s="128"/>
      <c r="M210" s="128"/>
      <c r="N210" s="128"/>
    </row>
    <row r="211" spans="1:14" ht="63.75" x14ac:dyDescent="0.2">
      <c r="A211" s="128" t="s">
        <v>367</v>
      </c>
      <c r="B211" s="128" t="s">
        <v>287</v>
      </c>
      <c r="C211" s="128" t="s">
        <v>287</v>
      </c>
      <c r="D211" s="128" t="s">
        <v>28</v>
      </c>
      <c r="E211" s="129"/>
      <c r="F211" s="128" t="s">
        <v>409</v>
      </c>
      <c r="G211" s="128" t="s">
        <v>729</v>
      </c>
      <c r="H211" s="128" t="s">
        <v>15</v>
      </c>
      <c r="I211" s="128" t="s">
        <v>502</v>
      </c>
      <c r="J211" s="128"/>
      <c r="K211" s="128" t="s">
        <v>16</v>
      </c>
      <c r="L211" s="128"/>
      <c r="M211" s="128"/>
      <c r="N211" s="128"/>
    </row>
    <row r="212" spans="1:14" ht="63.75" x14ac:dyDescent="0.2">
      <c r="A212" s="128" t="s">
        <v>370</v>
      </c>
      <c r="B212" s="128" t="s">
        <v>284</v>
      </c>
      <c r="C212" s="128" t="s">
        <v>284</v>
      </c>
      <c r="D212" s="128" t="s">
        <v>28</v>
      </c>
      <c r="E212" s="129"/>
      <c r="F212" s="128" t="s">
        <v>409</v>
      </c>
      <c r="G212" s="128" t="s">
        <v>726</v>
      </c>
      <c r="H212" s="128" t="s">
        <v>15</v>
      </c>
      <c r="I212" s="128" t="s">
        <v>502</v>
      </c>
      <c r="J212" s="128"/>
      <c r="K212" s="128" t="s">
        <v>16</v>
      </c>
      <c r="L212" s="128"/>
      <c r="M212" s="128"/>
      <c r="N212" s="128"/>
    </row>
    <row r="213" spans="1:14" ht="76.5" x14ac:dyDescent="0.2">
      <c r="A213" s="128" t="s">
        <v>369</v>
      </c>
      <c r="B213" s="128" t="s">
        <v>285</v>
      </c>
      <c r="C213" s="128" t="s">
        <v>285</v>
      </c>
      <c r="D213" s="128" t="s">
        <v>28</v>
      </c>
      <c r="E213" s="129"/>
      <c r="F213" s="128" t="s">
        <v>409</v>
      </c>
      <c r="G213" s="128" t="s">
        <v>727</v>
      </c>
      <c r="H213" s="128" t="s">
        <v>15</v>
      </c>
      <c r="I213" s="128" t="s">
        <v>502</v>
      </c>
      <c r="J213" s="128"/>
      <c r="K213" s="128" t="s">
        <v>16</v>
      </c>
      <c r="L213" s="128"/>
      <c r="M213" s="128"/>
      <c r="N213" s="128"/>
    </row>
    <row r="214" spans="1:14" ht="76.5" x14ac:dyDescent="0.2">
      <c r="A214" s="128" t="s">
        <v>368</v>
      </c>
      <c r="B214" s="128" t="s">
        <v>286</v>
      </c>
      <c r="C214" s="128" t="s">
        <v>286</v>
      </c>
      <c r="D214" s="128" t="s">
        <v>28</v>
      </c>
      <c r="E214" s="129"/>
      <c r="F214" s="128" t="s">
        <v>409</v>
      </c>
      <c r="G214" s="128" t="s">
        <v>728</v>
      </c>
      <c r="H214" s="128" t="s">
        <v>15</v>
      </c>
      <c r="I214" s="128" t="s">
        <v>502</v>
      </c>
      <c r="J214" s="128"/>
      <c r="K214" s="128" t="s">
        <v>16</v>
      </c>
      <c r="L214" s="128"/>
      <c r="M214" s="128"/>
      <c r="N214" s="128"/>
    </row>
    <row r="215" spans="1:14" ht="76.5" x14ac:dyDescent="0.2">
      <c r="A215" s="128" t="s">
        <v>476</v>
      </c>
      <c r="B215" s="128" t="s">
        <v>283</v>
      </c>
      <c r="C215" s="128" t="s">
        <v>283</v>
      </c>
      <c r="D215" s="128" t="s">
        <v>28</v>
      </c>
      <c r="E215" s="129"/>
      <c r="F215" s="128" t="s">
        <v>409</v>
      </c>
      <c r="G215" s="128" t="s">
        <v>725</v>
      </c>
      <c r="H215" s="128" t="s">
        <v>15</v>
      </c>
      <c r="I215" s="128" t="s">
        <v>502</v>
      </c>
      <c r="J215" s="128"/>
      <c r="K215" s="128" t="s">
        <v>16</v>
      </c>
      <c r="L215" s="128"/>
      <c r="M215" s="128"/>
      <c r="N215" s="128"/>
    </row>
    <row r="216" spans="1:14" ht="89.25" x14ac:dyDescent="0.2">
      <c r="A216" s="128" t="s">
        <v>393</v>
      </c>
      <c r="B216" s="128" t="s">
        <v>103</v>
      </c>
      <c r="C216" s="128" t="s">
        <v>103</v>
      </c>
      <c r="D216" s="128" t="s">
        <v>28</v>
      </c>
      <c r="E216" s="129"/>
      <c r="F216" s="128" t="s">
        <v>413</v>
      </c>
      <c r="G216" s="128" t="s">
        <v>590</v>
      </c>
      <c r="H216" s="128" t="s">
        <v>15</v>
      </c>
      <c r="I216" s="128" t="s">
        <v>502</v>
      </c>
      <c r="J216" s="128" t="s">
        <v>410</v>
      </c>
      <c r="K216" s="128" t="s">
        <v>16</v>
      </c>
      <c r="L216" s="128"/>
      <c r="M216" s="128"/>
      <c r="N216" s="128"/>
    </row>
    <row r="217" spans="1:14" ht="76.5" x14ac:dyDescent="0.2">
      <c r="A217" s="128" t="s">
        <v>394</v>
      </c>
      <c r="B217" s="128" t="s">
        <v>100</v>
      </c>
      <c r="C217" s="128" t="s">
        <v>100</v>
      </c>
      <c r="D217" s="128" t="s">
        <v>28</v>
      </c>
      <c r="E217" s="129"/>
      <c r="F217" s="128" t="s">
        <v>409</v>
      </c>
      <c r="G217" s="128" t="s">
        <v>588</v>
      </c>
      <c r="H217" s="128" t="s">
        <v>15</v>
      </c>
      <c r="I217" s="128" t="s">
        <v>502</v>
      </c>
      <c r="J217" s="128"/>
      <c r="K217" s="128" t="s">
        <v>16</v>
      </c>
      <c r="L217" s="128"/>
      <c r="M217" s="128"/>
      <c r="N217" s="128"/>
    </row>
    <row r="218" spans="1:14" ht="89.25" x14ac:dyDescent="0.2">
      <c r="A218" s="128" t="s">
        <v>43</v>
      </c>
      <c r="B218" s="128" t="s">
        <v>44</v>
      </c>
      <c r="C218" s="128" t="s">
        <v>44</v>
      </c>
      <c r="D218" s="128" t="s">
        <v>28</v>
      </c>
      <c r="E218" s="129"/>
      <c r="F218" s="128" t="s">
        <v>409</v>
      </c>
      <c r="G218" s="128" t="s">
        <v>544</v>
      </c>
      <c r="H218" s="128" t="s">
        <v>15</v>
      </c>
      <c r="I218" s="128" t="s">
        <v>502</v>
      </c>
      <c r="J218" s="128"/>
      <c r="K218" s="128" t="s">
        <v>16</v>
      </c>
      <c r="L218" s="128"/>
      <c r="M218" s="128"/>
      <c r="N218" s="128"/>
    </row>
    <row r="219" spans="1:14" ht="76.5" x14ac:dyDescent="0.2">
      <c r="A219" s="128" t="s">
        <v>258</v>
      </c>
      <c r="B219" s="128" t="s">
        <v>259</v>
      </c>
      <c r="C219" s="128" t="s">
        <v>259</v>
      </c>
      <c r="D219" s="128" t="s">
        <v>28</v>
      </c>
      <c r="E219" s="129"/>
      <c r="F219" s="128" t="s">
        <v>409</v>
      </c>
      <c r="G219" s="128" t="s">
        <v>694</v>
      </c>
      <c r="H219" s="128" t="s">
        <v>15</v>
      </c>
      <c r="I219" s="128" t="s">
        <v>502</v>
      </c>
      <c r="J219" s="128"/>
      <c r="K219" s="128" t="s">
        <v>16</v>
      </c>
      <c r="L219" s="128"/>
      <c r="M219" s="128"/>
      <c r="N219" s="128"/>
    </row>
    <row r="220" spans="1:14" ht="89.25" x14ac:dyDescent="0.2">
      <c r="A220" s="128" t="s">
        <v>374</v>
      </c>
      <c r="B220" s="128" t="s">
        <v>257</v>
      </c>
      <c r="C220" s="128" t="s">
        <v>257</v>
      </c>
      <c r="D220" s="128" t="s">
        <v>28</v>
      </c>
      <c r="E220" s="129"/>
      <c r="F220" s="128" t="s">
        <v>409</v>
      </c>
      <c r="G220" s="128" t="s">
        <v>693</v>
      </c>
      <c r="H220" s="128" t="s">
        <v>15</v>
      </c>
      <c r="I220" s="128" t="s">
        <v>502</v>
      </c>
      <c r="J220" s="128"/>
      <c r="K220" s="128" t="s">
        <v>16</v>
      </c>
      <c r="L220" s="128"/>
      <c r="M220" s="128"/>
      <c r="N220" s="128"/>
    </row>
    <row r="221" spans="1:14" ht="76.5" x14ac:dyDescent="0.2">
      <c r="A221" s="128" t="s">
        <v>389</v>
      </c>
      <c r="B221" s="128" t="s">
        <v>135</v>
      </c>
      <c r="C221" s="128" t="s">
        <v>135</v>
      </c>
      <c r="D221" s="128" t="s">
        <v>28</v>
      </c>
      <c r="E221" s="129"/>
      <c r="F221" s="128" t="s">
        <v>411</v>
      </c>
      <c r="G221" s="128" t="s">
        <v>615</v>
      </c>
      <c r="H221" s="128" t="s">
        <v>15</v>
      </c>
      <c r="I221" s="128" t="s">
        <v>502</v>
      </c>
      <c r="J221" s="128" t="s">
        <v>410</v>
      </c>
      <c r="K221" s="128" t="s">
        <v>16</v>
      </c>
      <c r="L221" s="128"/>
      <c r="M221" s="128"/>
      <c r="N221" s="128"/>
    </row>
    <row r="222" spans="1:14" ht="76.5" x14ac:dyDescent="0.2">
      <c r="A222" s="128" t="s">
        <v>373</v>
      </c>
      <c r="B222" s="128" t="s">
        <v>260</v>
      </c>
      <c r="C222" s="128" t="s">
        <v>260</v>
      </c>
      <c r="D222" s="128" t="s">
        <v>28</v>
      </c>
      <c r="E222" s="129"/>
      <c r="F222" s="128" t="s">
        <v>409</v>
      </c>
      <c r="G222" s="128" t="s">
        <v>695</v>
      </c>
      <c r="H222" s="128" t="s">
        <v>15</v>
      </c>
      <c r="I222" s="128" t="s">
        <v>502</v>
      </c>
      <c r="J222" s="128"/>
      <c r="K222" s="128" t="s">
        <v>16</v>
      </c>
      <c r="L222" s="128"/>
      <c r="M222" s="128"/>
      <c r="N222" s="128"/>
    </row>
    <row r="223" spans="1:14" ht="76.5" x14ac:dyDescent="0.2">
      <c r="A223" s="128" t="s">
        <v>261</v>
      </c>
      <c r="B223" s="128" t="s">
        <v>262</v>
      </c>
      <c r="C223" s="128" t="s">
        <v>262</v>
      </c>
      <c r="D223" s="128" t="s">
        <v>28</v>
      </c>
      <c r="E223" s="129"/>
      <c r="F223" s="128" t="s">
        <v>409</v>
      </c>
      <c r="G223" s="128" t="s">
        <v>696</v>
      </c>
      <c r="H223" s="128" t="s">
        <v>15</v>
      </c>
      <c r="I223" s="128" t="s">
        <v>502</v>
      </c>
      <c r="J223" s="128"/>
      <c r="K223" s="128" t="s">
        <v>16</v>
      </c>
      <c r="L223" s="128"/>
      <c r="M223" s="128"/>
      <c r="N223" s="128"/>
    </row>
    <row r="224" spans="1:14" ht="63.75" x14ac:dyDescent="0.2">
      <c r="A224" s="128" t="s">
        <v>101</v>
      </c>
      <c r="B224" s="128" t="s">
        <v>102</v>
      </c>
      <c r="C224" s="128" t="s">
        <v>102</v>
      </c>
      <c r="D224" s="128" t="s">
        <v>28</v>
      </c>
      <c r="E224" s="129"/>
      <c r="F224" s="128" t="s">
        <v>409</v>
      </c>
      <c r="G224" s="128" t="s">
        <v>589</v>
      </c>
      <c r="H224" s="128" t="s">
        <v>15</v>
      </c>
      <c r="I224" s="128" t="s">
        <v>502</v>
      </c>
      <c r="J224" s="128"/>
      <c r="K224" s="128" t="s">
        <v>16</v>
      </c>
      <c r="L224" s="128"/>
      <c r="M224" s="128"/>
      <c r="N224" s="128"/>
    </row>
    <row r="225" spans="1:14" ht="191.25" x14ac:dyDescent="0.2">
      <c r="A225" s="128" t="s">
        <v>425</v>
      </c>
      <c r="B225" s="128" t="s">
        <v>74</v>
      </c>
      <c r="C225" s="128" t="s">
        <v>74</v>
      </c>
      <c r="D225" s="128" t="s">
        <v>28</v>
      </c>
      <c r="E225" s="129"/>
      <c r="F225" s="128" t="s">
        <v>409</v>
      </c>
      <c r="G225" s="128" t="s">
        <v>565</v>
      </c>
      <c r="H225" s="128" t="s">
        <v>15</v>
      </c>
      <c r="I225" s="128" t="s">
        <v>502</v>
      </c>
      <c r="J225" s="128"/>
      <c r="K225" s="128" t="s">
        <v>16</v>
      </c>
      <c r="L225" s="128"/>
      <c r="M225" s="128"/>
      <c r="N225" s="128"/>
    </row>
    <row r="226" spans="1:14" ht="178.5" x14ac:dyDescent="0.2">
      <c r="A226" s="128" t="s">
        <v>858</v>
      </c>
      <c r="B226" s="128" t="s">
        <v>859</v>
      </c>
      <c r="C226" s="128" t="s">
        <v>859</v>
      </c>
      <c r="D226" s="128" t="s">
        <v>28</v>
      </c>
      <c r="E226" s="129"/>
      <c r="F226" s="128" t="s">
        <v>409</v>
      </c>
      <c r="G226" s="128" t="s">
        <v>860</v>
      </c>
      <c r="H226" s="128" t="s">
        <v>15</v>
      </c>
      <c r="I226" s="128" t="s">
        <v>502</v>
      </c>
      <c r="J226" s="128"/>
      <c r="K226" s="128" t="s">
        <v>16</v>
      </c>
      <c r="L226" s="128"/>
      <c r="M226" s="128"/>
      <c r="N226" s="128"/>
    </row>
    <row r="227" spans="1:14" ht="165.75" x14ac:dyDescent="0.2">
      <c r="A227" s="128" t="s">
        <v>526</v>
      </c>
      <c r="B227" s="128" t="s">
        <v>527</v>
      </c>
      <c r="C227" s="128" t="s">
        <v>527</v>
      </c>
      <c r="D227" s="128" t="s">
        <v>28</v>
      </c>
      <c r="E227" s="129"/>
      <c r="F227" s="128" t="s">
        <v>413</v>
      </c>
      <c r="G227" s="128" t="s">
        <v>771</v>
      </c>
      <c r="H227" s="128" t="s">
        <v>15</v>
      </c>
      <c r="I227" s="128" t="s">
        <v>502</v>
      </c>
      <c r="J227" s="128" t="s">
        <v>410</v>
      </c>
      <c r="K227" s="128" t="s">
        <v>16</v>
      </c>
      <c r="L227" s="128"/>
      <c r="M227" s="128"/>
      <c r="N227" s="128"/>
    </row>
    <row r="228" spans="1:14" ht="63.75" x14ac:dyDescent="0.2">
      <c r="A228" s="128" t="s">
        <v>506</v>
      </c>
      <c r="B228" s="128" t="s">
        <v>99</v>
      </c>
      <c r="C228" s="128" t="s">
        <v>99</v>
      </c>
      <c r="D228" s="128" t="s">
        <v>28</v>
      </c>
      <c r="E228" s="129"/>
      <c r="F228" s="128" t="s">
        <v>409</v>
      </c>
      <c r="G228" s="128" t="s">
        <v>587</v>
      </c>
      <c r="H228" s="128" t="s">
        <v>15</v>
      </c>
      <c r="I228" s="128" t="s">
        <v>502</v>
      </c>
      <c r="J228" s="128"/>
      <c r="K228" s="128" t="s">
        <v>16</v>
      </c>
      <c r="L228" s="128"/>
      <c r="M228" s="128"/>
      <c r="N228" s="128"/>
    </row>
    <row r="229" spans="1:14" ht="76.5" x14ac:dyDescent="0.2">
      <c r="A229" s="128" t="s">
        <v>146</v>
      </c>
      <c r="B229" s="128" t="s">
        <v>147</v>
      </c>
      <c r="C229" s="128" t="s">
        <v>147</v>
      </c>
      <c r="D229" s="128" t="s">
        <v>28</v>
      </c>
      <c r="E229" s="129"/>
      <c r="F229" s="128" t="s">
        <v>411</v>
      </c>
      <c r="G229" s="128" t="s">
        <v>623</v>
      </c>
      <c r="H229" s="128" t="s">
        <v>15</v>
      </c>
      <c r="I229" s="128" t="s">
        <v>502</v>
      </c>
      <c r="J229" s="128" t="s">
        <v>410</v>
      </c>
      <c r="K229" s="128" t="s">
        <v>16</v>
      </c>
      <c r="L229" s="128"/>
      <c r="M229" s="128"/>
      <c r="N229" s="128"/>
    </row>
    <row r="230" spans="1:14" ht="165.75" x14ac:dyDescent="0.2">
      <c r="A230" s="128" t="s">
        <v>477</v>
      </c>
      <c r="B230" s="128" t="s">
        <v>412</v>
      </c>
      <c r="C230" s="128" t="s">
        <v>412</v>
      </c>
      <c r="D230" s="128" t="s">
        <v>28</v>
      </c>
      <c r="E230" s="129"/>
      <c r="F230" s="128" t="s">
        <v>411</v>
      </c>
      <c r="G230" s="128" t="s">
        <v>738</v>
      </c>
      <c r="H230" s="128" t="s">
        <v>15</v>
      </c>
      <c r="I230" s="128" t="s">
        <v>502</v>
      </c>
      <c r="J230" s="128" t="s">
        <v>410</v>
      </c>
      <c r="K230" s="128" t="s">
        <v>16</v>
      </c>
      <c r="L230" s="128"/>
      <c r="M230" s="128"/>
      <c r="N230" s="128"/>
    </row>
    <row r="231" spans="1:14" ht="178.5" x14ac:dyDescent="0.2">
      <c r="A231" s="128" t="s">
        <v>478</v>
      </c>
      <c r="B231" s="128" t="s">
        <v>479</v>
      </c>
      <c r="C231" s="128" t="s">
        <v>479</v>
      </c>
      <c r="D231" s="128" t="s">
        <v>28</v>
      </c>
      <c r="E231" s="129"/>
      <c r="F231" s="128" t="s">
        <v>409</v>
      </c>
      <c r="G231" s="128" t="s">
        <v>760</v>
      </c>
      <c r="H231" s="128" t="s">
        <v>15</v>
      </c>
      <c r="I231" s="128" t="s">
        <v>502</v>
      </c>
      <c r="J231" s="128"/>
      <c r="K231" s="128" t="s">
        <v>16</v>
      </c>
      <c r="L231" s="128"/>
      <c r="M231" s="128"/>
      <c r="N231" s="128"/>
    </row>
    <row r="232" spans="1:14" ht="76.5" x14ac:dyDescent="0.2">
      <c r="A232" s="128" t="s">
        <v>424</v>
      </c>
      <c r="B232" s="128" t="s">
        <v>104</v>
      </c>
      <c r="C232" s="128" t="s">
        <v>104</v>
      </c>
      <c r="D232" s="128" t="s">
        <v>28</v>
      </c>
      <c r="E232" s="129"/>
      <c r="F232" s="128" t="s">
        <v>409</v>
      </c>
      <c r="G232" s="128" t="s">
        <v>591</v>
      </c>
      <c r="H232" s="128" t="s">
        <v>15</v>
      </c>
      <c r="I232" s="128" t="s">
        <v>502</v>
      </c>
      <c r="J232" s="128"/>
      <c r="K232" s="128" t="s">
        <v>16</v>
      </c>
      <c r="L232" s="128"/>
      <c r="M232" s="128"/>
      <c r="N232" s="128"/>
    </row>
    <row r="233" spans="1:14" ht="76.5" x14ac:dyDescent="0.2">
      <c r="A233" s="128" t="s">
        <v>112</v>
      </c>
      <c r="B233" s="128" t="s">
        <v>113</v>
      </c>
      <c r="C233" s="128" t="s">
        <v>113</v>
      </c>
      <c r="D233" s="128" t="s">
        <v>28</v>
      </c>
      <c r="E233" s="129"/>
      <c r="F233" s="128" t="s">
        <v>409</v>
      </c>
      <c r="G233" s="128" t="s">
        <v>598</v>
      </c>
      <c r="H233" s="128" t="s">
        <v>15</v>
      </c>
      <c r="I233" s="128" t="s">
        <v>502</v>
      </c>
      <c r="J233" s="128"/>
      <c r="K233" s="128" t="s">
        <v>16</v>
      </c>
      <c r="L233" s="128"/>
      <c r="M233" s="128"/>
      <c r="N233" s="128"/>
    </row>
    <row r="234" spans="1:14" ht="153" x14ac:dyDescent="0.2">
      <c r="A234" s="128" t="s">
        <v>517</v>
      </c>
      <c r="B234" s="128" t="s">
        <v>518</v>
      </c>
      <c r="C234" s="128" t="s">
        <v>518</v>
      </c>
      <c r="D234" s="128" t="s">
        <v>28</v>
      </c>
      <c r="E234" s="129"/>
      <c r="F234" s="128" t="s">
        <v>409</v>
      </c>
      <c r="G234" s="128" t="s">
        <v>765</v>
      </c>
      <c r="H234" s="128" t="s">
        <v>15</v>
      </c>
      <c r="I234" s="128" t="s">
        <v>502</v>
      </c>
      <c r="J234" s="128"/>
      <c r="K234" s="128" t="s">
        <v>16</v>
      </c>
      <c r="L234" s="128"/>
      <c r="M234" s="128"/>
      <c r="N234" s="128"/>
    </row>
    <row r="235" spans="1:14" ht="216.75" x14ac:dyDescent="0.2">
      <c r="A235" s="128" t="s">
        <v>423</v>
      </c>
      <c r="B235" s="128" t="s">
        <v>422</v>
      </c>
      <c r="C235" s="128" t="s">
        <v>422</v>
      </c>
      <c r="D235" s="128" t="s">
        <v>28</v>
      </c>
      <c r="E235" s="129"/>
      <c r="F235" s="128" t="s">
        <v>409</v>
      </c>
      <c r="G235" s="128" t="s">
        <v>758</v>
      </c>
      <c r="H235" s="128" t="s">
        <v>15</v>
      </c>
      <c r="I235" s="128" t="s">
        <v>502</v>
      </c>
      <c r="J235" s="128"/>
      <c r="K235" s="128" t="s">
        <v>16</v>
      </c>
      <c r="L235" s="128"/>
      <c r="M235" s="128"/>
      <c r="N235" s="128"/>
    </row>
    <row r="236" spans="1:14" ht="76.5" x14ac:dyDescent="0.2">
      <c r="A236" s="128" t="s">
        <v>372</v>
      </c>
      <c r="B236" s="128" t="s">
        <v>281</v>
      </c>
      <c r="C236" s="128" t="s">
        <v>281</v>
      </c>
      <c r="D236" s="128" t="s">
        <v>28</v>
      </c>
      <c r="E236" s="129"/>
      <c r="F236" s="128" t="s">
        <v>409</v>
      </c>
      <c r="G236" s="128" t="s">
        <v>723</v>
      </c>
      <c r="H236" s="128" t="s">
        <v>15</v>
      </c>
      <c r="I236" s="128" t="s">
        <v>502</v>
      </c>
      <c r="J236" s="128"/>
      <c r="K236" s="128" t="s">
        <v>16</v>
      </c>
      <c r="L236" s="128"/>
      <c r="M236" s="128"/>
      <c r="N236" s="128"/>
    </row>
    <row r="237" spans="1:14" ht="63.75" x14ac:dyDescent="0.2">
      <c r="A237" s="128" t="s">
        <v>159</v>
      </c>
      <c r="B237" s="128" t="s">
        <v>160</v>
      </c>
      <c r="C237" s="128" t="s">
        <v>160</v>
      </c>
      <c r="D237" s="128" t="s">
        <v>28</v>
      </c>
      <c r="E237" s="129"/>
      <c r="F237" s="128" t="s">
        <v>411</v>
      </c>
      <c r="G237" s="128" t="s">
        <v>633</v>
      </c>
      <c r="H237" s="128" t="s">
        <v>15</v>
      </c>
      <c r="I237" s="128" t="s">
        <v>502</v>
      </c>
      <c r="J237" s="128" t="s">
        <v>410</v>
      </c>
      <c r="K237" s="128" t="s">
        <v>16</v>
      </c>
      <c r="L237" s="128"/>
      <c r="M237" s="128"/>
      <c r="N237" s="128"/>
    </row>
    <row r="238" spans="1:14" ht="63.75" x14ac:dyDescent="0.2">
      <c r="A238" s="128" t="s">
        <v>233</v>
      </c>
      <c r="B238" s="128" t="s">
        <v>234</v>
      </c>
      <c r="C238" s="128" t="s">
        <v>234</v>
      </c>
      <c r="D238" s="128" t="s">
        <v>28</v>
      </c>
      <c r="E238" s="129"/>
      <c r="F238" s="128" t="s">
        <v>409</v>
      </c>
      <c r="G238" s="128" t="s">
        <v>676</v>
      </c>
      <c r="H238" s="128" t="s">
        <v>15</v>
      </c>
      <c r="I238" s="128" t="s">
        <v>502</v>
      </c>
      <c r="J238" s="128"/>
      <c r="K238" s="128" t="s">
        <v>16</v>
      </c>
      <c r="L238" s="128"/>
      <c r="M238" s="128"/>
      <c r="N238" s="128"/>
    </row>
    <row r="239" spans="1:14" ht="76.5" x14ac:dyDescent="0.2">
      <c r="A239" s="128" t="s">
        <v>235</v>
      </c>
      <c r="B239" s="128" t="s">
        <v>236</v>
      </c>
      <c r="C239" s="128" t="s">
        <v>236</v>
      </c>
      <c r="D239" s="128" t="s">
        <v>28</v>
      </c>
      <c r="E239" s="129"/>
      <c r="F239" s="128" t="s">
        <v>409</v>
      </c>
      <c r="G239" s="128" t="s">
        <v>677</v>
      </c>
      <c r="H239" s="128" t="s">
        <v>15</v>
      </c>
      <c r="I239" s="128" t="s">
        <v>502</v>
      </c>
      <c r="J239" s="128"/>
      <c r="K239" s="128" t="s">
        <v>16</v>
      </c>
      <c r="L239" s="128"/>
      <c r="M239" s="128"/>
      <c r="N239" s="128"/>
    </row>
    <row r="240" spans="1:14" ht="153" x14ac:dyDescent="0.2">
      <c r="A240" s="128" t="s">
        <v>834</v>
      </c>
      <c r="B240" s="128" t="s">
        <v>835</v>
      </c>
      <c r="C240" s="128" t="s">
        <v>835</v>
      </c>
      <c r="D240" s="128" t="s">
        <v>28</v>
      </c>
      <c r="E240" s="129"/>
      <c r="F240" s="128" t="s">
        <v>409</v>
      </c>
      <c r="G240" s="128" t="s">
        <v>836</v>
      </c>
      <c r="H240" s="128" t="s">
        <v>15</v>
      </c>
      <c r="I240" s="128" t="s">
        <v>502</v>
      </c>
      <c r="J240" s="128"/>
      <c r="K240" s="128" t="s">
        <v>16</v>
      </c>
      <c r="L240" s="128"/>
      <c r="M240" s="128"/>
      <c r="N240" s="128"/>
    </row>
    <row r="241" spans="1:14" ht="63.75" x14ac:dyDescent="0.2">
      <c r="A241" s="128" t="s">
        <v>384</v>
      </c>
      <c r="B241" s="128" t="s">
        <v>169</v>
      </c>
      <c r="C241" s="128" t="s">
        <v>169</v>
      </c>
      <c r="D241" s="128" t="s">
        <v>28</v>
      </c>
      <c r="E241" s="129"/>
      <c r="F241" s="128" t="s">
        <v>409</v>
      </c>
      <c r="G241" s="128" t="s">
        <v>638</v>
      </c>
      <c r="H241" s="128" t="s">
        <v>15</v>
      </c>
      <c r="I241" s="128" t="s">
        <v>502</v>
      </c>
      <c r="J241" s="128"/>
      <c r="K241" s="128" t="s">
        <v>16</v>
      </c>
      <c r="L241" s="128"/>
      <c r="M241" s="128"/>
      <c r="N241" s="128"/>
    </row>
    <row r="242" spans="1:14" ht="153" x14ac:dyDescent="0.2">
      <c r="A242" s="128" t="s">
        <v>421</v>
      </c>
      <c r="B242" s="128" t="s">
        <v>420</v>
      </c>
      <c r="C242" s="128" t="s">
        <v>420</v>
      </c>
      <c r="D242" s="128" t="s">
        <v>28</v>
      </c>
      <c r="E242" s="129"/>
      <c r="F242" s="128" t="s">
        <v>409</v>
      </c>
      <c r="G242" s="128" t="s">
        <v>742</v>
      </c>
      <c r="H242" s="128" t="s">
        <v>15</v>
      </c>
      <c r="I242" s="128" t="s">
        <v>502</v>
      </c>
      <c r="J242" s="128"/>
      <c r="K242" s="128" t="s">
        <v>16</v>
      </c>
      <c r="L242" s="128"/>
      <c r="M242" s="128"/>
      <c r="N242" s="128"/>
    </row>
    <row r="243" spans="1:14" ht="76.5" x14ac:dyDescent="0.2">
      <c r="A243" s="128" t="s">
        <v>846</v>
      </c>
      <c r="B243" s="128" t="s">
        <v>847</v>
      </c>
      <c r="C243" s="128" t="s">
        <v>847</v>
      </c>
      <c r="D243" s="128" t="s">
        <v>28</v>
      </c>
      <c r="E243" s="129"/>
      <c r="F243" s="128" t="s">
        <v>409</v>
      </c>
      <c r="G243" s="128" t="s">
        <v>848</v>
      </c>
      <c r="H243" s="128" t="s">
        <v>15</v>
      </c>
      <c r="I243" s="128" t="s">
        <v>502</v>
      </c>
      <c r="J243" s="128"/>
      <c r="K243" s="128" t="s">
        <v>16</v>
      </c>
      <c r="L243" s="128"/>
      <c r="M243" s="128"/>
      <c r="N243" s="128"/>
    </row>
    <row r="244" spans="1:14" ht="63.75" x14ac:dyDescent="0.2">
      <c r="A244" s="128" t="s">
        <v>400</v>
      </c>
      <c r="B244" s="128" t="s">
        <v>46</v>
      </c>
      <c r="C244" s="128" t="s">
        <v>46</v>
      </c>
      <c r="D244" s="128" t="s">
        <v>28</v>
      </c>
      <c r="E244" s="129"/>
      <c r="F244" s="128" t="s">
        <v>409</v>
      </c>
      <c r="G244" s="128" t="s">
        <v>546</v>
      </c>
      <c r="H244" s="128" t="s">
        <v>15</v>
      </c>
      <c r="I244" s="128" t="s">
        <v>502</v>
      </c>
      <c r="J244" s="128"/>
      <c r="K244" s="128" t="s">
        <v>16</v>
      </c>
      <c r="L244" s="128"/>
      <c r="M244" s="128"/>
      <c r="N244" s="128"/>
    </row>
    <row r="245" spans="1:14" ht="191.25" x14ac:dyDescent="0.2">
      <c r="A245" s="128" t="s">
        <v>942</v>
      </c>
      <c r="B245" s="128" t="s">
        <v>943</v>
      </c>
      <c r="C245" s="128" t="s">
        <v>943</v>
      </c>
      <c r="D245" s="128" t="s">
        <v>28</v>
      </c>
      <c r="E245" s="129"/>
      <c r="F245" s="128" t="s">
        <v>409</v>
      </c>
      <c r="G245" s="128" t="s">
        <v>944</v>
      </c>
      <c r="H245" s="128" t="s">
        <v>15</v>
      </c>
      <c r="I245" s="128" t="s">
        <v>502</v>
      </c>
      <c r="J245" s="128"/>
      <c r="K245" s="128" t="s">
        <v>16</v>
      </c>
      <c r="L245" s="128"/>
      <c r="M245" s="128"/>
      <c r="N245" s="128"/>
    </row>
    <row r="246" spans="1:14" ht="165.75" x14ac:dyDescent="0.2">
      <c r="A246" s="128" t="s">
        <v>762</v>
      </c>
      <c r="B246" s="128" t="s">
        <v>482</v>
      </c>
      <c r="C246" s="128" t="s">
        <v>482</v>
      </c>
      <c r="D246" s="128" t="s">
        <v>28</v>
      </c>
      <c r="E246" s="129"/>
      <c r="F246" s="128" t="s">
        <v>409</v>
      </c>
      <c r="G246" s="128" t="s">
        <v>763</v>
      </c>
      <c r="H246" s="128" t="s">
        <v>15</v>
      </c>
      <c r="I246" s="128" t="s">
        <v>502</v>
      </c>
      <c r="J246" s="128"/>
      <c r="K246" s="128" t="s">
        <v>16</v>
      </c>
      <c r="L246" s="128"/>
      <c r="M246" s="128"/>
      <c r="N246" s="128"/>
    </row>
    <row r="247" spans="1:14" ht="153" x14ac:dyDescent="0.2">
      <c r="A247" s="128" t="s">
        <v>419</v>
      </c>
      <c r="B247" s="128" t="s">
        <v>418</v>
      </c>
      <c r="C247" s="128" t="s">
        <v>418</v>
      </c>
      <c r="D247" s="128" t="s">
        <v>28</v>
      </c>
      <c r="E247" s="129"/>
      <c r="F247" s="128" t="s">
        <v>409</v>
      </c>
      <c r="G247" s="128" t="s">
        <v>743</v>
      </c>
      <c r="H247" s="128" t="s">
        <v>15</v>
      </c>
      <c r="I247" s="128" t="s">
        <v>502</v>
      </c>
      <c r="J247" s="128"/>
      <c r="K247" s="128" t="s">
        <v>16</v>
      </c>
      <c r="L247" s="128"/>
      <c r="M247" s="128"/>
      <c r="N247" s="128"/>
    </row>
    <row r="248" spans="1:14" ht="76.5" x14ac:dyDescent="0.2">
      <c r="A248" s="128" t="s">
        <v>237</v>
      </c>
      <c r="B248" s="128" t="s">
        <v>238</v>
      </c>
      <c r="C248" s="128" t="s">
        <v>238</v>
      </c>
      <c r="D248" s="128" t="s">
        <v>28</v>
      </c>
      <c r="E248" s="129"/>
      <c r="F248" s="128" t="s">
        <v>409</v>
      </c>
      <c r="G248" s="128" t="s">
        <v>678</v>
      </c>
      <c r="H248" s="128" t="s">
        <v>15</v>
      </c>
      <c r="I248" s="128" t="s">
        <v>502</v>
      </c>
      <c r="J248" s="128"/>
      <c r="K248" s="128" t="s">
        <v>16</v>
      </c>
      <c r="L248" s="128"/>
      <c r="M248" s="128"/>
      <c r="N248" s="128"/>
    </row>
    <row r="249" spans="1:14" ht="76.5" x14ac:dyDescent="0.2">
      <c r="A249" s="128" t="s">
        <v>417</v>
      </c>
      <c r="B249" s="128" t="s">
        <v>149</v>
      </c>
      <c r="C249" s="128" t="s">
        <v>149</v>
      </c>
      <c r="D249" s="128" t="s">
        <v>28</v>
      </c>
      <c r="E249" s="129"/>
      <c r="F249" s="128" t="s">
        <v>411</v>
      </c>
      <c r="G249" s="128" t="s">
        <v>625</v>
      </c>
      <c r="H249" s="128" t="s">
        <v>15</v>
      </c>
      <c r="I249" s="128" t="s">
        <v>502</v>
      </c>
      <c r="J249" s="128" t="s">
        <v>410</v>
      </c>
      <c r="K249" s="128" t="s">
        <v>16</v>
      </c>
      <c r="L249" s="128"/>
      <c r="M249" s="128"/>
      <c r="N249" s="128"/>
    </row>
    <row r="250" spans="1:14" ht="76.5" x14ac:dyDescent="0.2">
      <c r="A250" s="128" t="s">
        <v>416</v>
      </c>
      <c r="B250" s="128" t="s">
        <v>150</v>
      </c>
      <c r="C250" s="128" t="s">
        <v>150</v>
      </c>
      <c r="D250" s="128" t="s">
        <v>28</v>
      </c>
      <c r="E250" s="129"/>
      <c r="F250" s="128" t="s">
        <v>411</v>
      </c>
      <c r="G250" s="128" t="s">
        <v>626</v>
      </c>
      <c r="H250" s="128" t="s">
        <v>15</v>
      </c>
      <c r="I250" s="128" t="s">
        <v>502</v>
      </c>
      <c r="J250" s="128" t="s">
        <v>410</v>
      </c>
      <c r="K250" s="128" t="s">
        <v>16</v>
      </c>
      <c r="L250" s="128"/>
      <c r="M250" s="128"/>
      <c r="N250" s="128"/>
    </row>
    <row r="251" spans="1:14" ht="63.75" x14ac:dyDescent="0.2">
      <c r="A251" s="128" t="s">
        <v>151</v>
      </c>
      <c r="B251" s="128" t="s">
        <v>152</v>
      </c>
      <c r="C251" s="128" t="s">
        <v>152</v>
      </c>
      <c r="D251" s="128" t="s">
        <v>28</v>
      </c>
      <c r="E251" s="129"/>
      <c r="F251" s="128" t="s">
        <v>411</v>
      </c>
      <c r="G251" s="128" t="s">
        <v>627</v>
      </c>
      <c r="H251" s="128" t="s">
        <v>15</v>
      </c>
      <c r="I251" s="128" t="s">
        <v>502</v>
      </c>
      <c r="J251" s="128" t="s">
        <v>410</v>
      </c>
      <c r="K251" s="128" t="s">
        <v>16</v>
      </c>
      <c r="L251" s="128"/>
      <c r="M251" s="128"/>
      <c r="N251" s="128"/>
    </row>
    <row r="252" spans="1:14" ht="76.5" x14ac:dyDescent="0.2">
      <c r="A252" s="128" t="s">
        <v>239</v>
      </c>
      <c r="B252" s="128" t="s">
        <v>240</v>
      </c>
      <c r="C252" s="128" t="s">
        <v>240</v>
      </c>
      <c r="D252" s="128" t="s">
        <v>28</v>
      </c>
      <c r="E252" s="129"/>
      <c r="F252" s="128" t="s">
        <v>409</v>
      </c>
      <c r="G252" s="128" t="s">
        <v>679</v>
      </c>
      <c r="H252" s="128" t="s">
        <v>15</v>
      </c>
      <c r="I252" s="128" t="s">
        <v>502</v>
      </c>
      <c r="J252" s="128"/>
      <c r="K252" s="128" t="s">
        <v>16</v>
      </c>
      <c r="L252" s="128"/>
      <c r="M252" s="128"/>
      <c r="N252" s="128"/>
    </row>
    <row r="253" spans="1:14" ht="63.75" x14ac:dyDescent="0.2">
      <c r="A253" s="128" t="s">
        <v>528</v>
      </c>
      <c r="B253" s="128" t="s">
        <v>529</v>
      </c>
      <c r="C253" s="128" t="s">
        <v>529</v>
      </c>
      <c r="D253" s="128" t="s">
        <v>28</v>
      </c>
      <c r="E253" s="129"/>
      <c r="F253" s="128" t="s">
        <v>409</v>
      </c>
      <c r="G253" s="128" t="s">
        <v>772</v>
      </c>
      <c r="H253" s="128" t="s">
        <v>15</v>
      </c>
      <c r="I253" s="128" t="s">
        <v>502</v>
      </c>
      <c r="J253" s="128"/>
      <c r="K253" s="128" t="s">
        <v>16</v>
      </c>
      <c r="L253" s="128"/>
      <c r="M253" s="128"/>
      <c r="N253" s="128"/>
    </row>
    <row r="254" spans="1:14" ht="76.5" x14ac:dyDescent="0.2">
      <c r="A254" s="128" t="s">
        <v>106</v>
      </c>
      <c r="B254" s="128" t="s">
        <v>107</v>
      </c>
      <c r="C254" s="128" t="s">
        <v>107</v>
      </c>
      <c r="D254" s="128" t="s">
        <v>28</v>
      </c>
      <c r="E254" s="129"/>
      <c r="F254" s="128" t="s">
        <v>409</v>
      </c>
      <c r="G254" s="128" t="s">
        <v>593</v>
      </c>
      <c r="H254" s="128" t="s">
        <v>15</v>
      </c>
      <c r="I254" s="128" t="s">
        <v>502</v>
      </c>
      <c r="J254" s="128"/>
      <c r="K254" s="128" t="s">
        <v>16</v>
      </c>
      <c r="L254" s="128"/>
      <c r="M254" s="128"/>
      <c r="N254" s="128"/>
    </row>
    <row r="255" spans="1:14" ht="153" x14ac:dyDescent="0.2">
      <c r="A255" s="128" t="s">
        <v>918</v>
      </c>
      <c r="B255" s="128" t="s">
        <v>919</v>
      </c>
      <c r="C255" s="128" t="s">
        <v>919</v>
      </c>
      <c r="D255" s="128" t="s">
        <v>28</v>
      </c>
      <c r="E255" s="129"/>
      <c r="F255" s="128" t="s">
        <v>409</v>
      </c>
      <c r="G255" s="128" t="s">
        <v>920</v>
      </c>
      <c r="H255" s="128" t="s">
        <v>15</v>
      </c>
      <c r="I255" s="128" t="s">
        <v>502</v>
      </c>
      <c r="J255" s="128"/>
      <c r="K255" s="128" t="s">
        <v>16</v>
      </c>
      <c r="L255" s="128"/>
      <c r="M255" s="128"/>
      <c r="N255" s="128"/>
    </row>
    <row r="256" spans="1:14" ht="76.5" x14ac:dyDescent="0.2">
      <c r="A256" s="128" t="s">
        <v>415</v>
      </c>
      <c r="B256" s="128" t="s">
        <v>153</v>
      </c>
      <c r="C256" s="128" t="s">
        <v>153</v>
      </c>
      <c r="D256" s="128" t="s">
        <v>28</v>
      </c>
      <c r="E256" s="129"/>
      <c r="F256" s="128" t="s">
        <v>411</v>
      </c>
      <c r="G256" s="128" t="s">
        <v>628</v>
      </c>
      <c r="H256" s="128" t="s">
        <v>15</v>
      </c>
      <c r="I256" s="128" t="s">
        <v>502</v>
      </c>
      <c r="J256" s="128" t="s">
        <v>410</v>
      </c>
      <c r="K256" s="128" t="s">
        <v>16</v>
      </c>
      <c r="L256" s="128"/>
      <c r="M256" s="128"/>
      <c r="N256" s="128"/>
    </row>
    <row r="257" spans="1:14" ht="76.5" x14ac:dyDescent="0.2">
      <c r="A257" s="128" t="s">
        <v>414</v>
      </c>
      <c r="B257" s="128" t="s">
        <v>154</v>
      </c>
      <c r="C257" s="128" t="s">
        <v>154</v>
      </c>
      <c r="D257" s="128" t="s">
        <v>28</v>
      </c>
      <c r="E257" s="129"/>
      <c r="F257" s="128" t="s">
        <v>411</v>
      </c>
      <c r="G257" s="128" t="s">
        <v>629</v>
      </c>
      <c r="H257" s="128" t="s">
        <v>15</v>
      </c>
      <c r="I257" s="128" t="s">
        <v>502</v>
      </c>
      <c r="J257" s="128" t="s">
        <v>410</v>
      </c>
      <c r="K257" s="128" t="s">
        <v>16</v>
      </c>
      <c r="L257" s="128"/>
      <c r="M257" s="128"/>
      <c r="N257" s="128"/>
    </row>
    <row r="258" spans="1:14" ht="63.75" x14ac:dyDescent="0.2">
      <c r="A258" s="128" t="s">
        <v>383</v>
      </c>
      <c r="B258" s="128" t="s">
        <v>170</v>
      </c>
      <c r="C258" s="128" t="s">
        <v>170</v>
      </c>
      <c r="D258" s="128" t="s">
        <v>28</v>
      </c>
      <c r="E258" s="129"/>
      <c r="F258" s="128" t="s">
        <v>409</v>
      </c>
      <c r="G258" s="128" t="s">
        <v>639</v>
      </c>
      <c r="H258" s="128" t="s">
        <v>15</v>
      </c>
      <c r="I258" s="128" t="s">
        <v>502</v>
      </c>
      <c r="J258" s="128"/>
      <c r="K258" s="128" t="s">
        <v>16</v>
      </c>
      <c r="L258" s="128"/>
      <c r="M258" s="128"/>
      <c r="N258" s="128"/>
    </row>
    <row r="259" spans="1:14" ht="63.75" x14ac:dyDescent="0.2">
      <c r="A259" s="128" t="s">
        <v>386</v>
      </c>
      <c r="B259" s="128" t="s">
        <v>155</v>
      </c>
      <c r="C259" s="128" t="s">
        <v>155</v>
      </c>
      <c r="D259" s="128" t="s">
        <v>28</v>
      </c>
      <c r="E259" s="129"/>
      <c r="F259" s="128" t="s">
        <v>411</v>
      </c>
      <c r="G259" s="128" t="s">
        <v>630</v>
      </c>
      <c r="H259" s="128" t="s">
        <v>15</v>
      </c>
      <c r="I259" s="128" t="s">
        <v>502</v>
      </c>
      <c r="J259" s="128" t="s">
        <v>410</v>
      </c>
      <c r="K259" s="128" t="s">
        <v>16</v>
      </c>
      <c r="L259" s="128"/>
      <c r="M259" s="128"/>
      <c r="N259" s="128"/>
    </row>
    <row r="260" spans="1:14" ht="51" x14ac:dyDescent="0.2">
      <c r="A260" s="128" t="s">
        <v>864</v>
      </c>
      <c r="B260" s="128" t="s">
        <v>865</v>
      </c>
      <c r="C260" s="128" t="s">
        <v>865</v>
      </c>
      <c r="D260" s="128" t="s">
        <v>28</v>
      </c>
      <c r="E260" s="129"/>
      <c r="F260" s="128" t="s">
        <v>409</v>
      </c>
      <c r="G260" s="128" t="s">
        <v>866</v>
      </c>
      <c r="H260" s="128" t="s">
        <v>15</v>
      </c>
      <c r="I260" s="128" t="s">
        <v>502</v>
      </c>
      <c r="J260" s="128"/>
      <c r="K260" s="128" t="s">
        <v>16</v>
      </c>
      <c r="L260" s="128"/>
      <c r="M260" s="128"/>
      <c r="N260" s="128"/>
    </row>
    <row r="261" spans="1:14" ht="76.5" x14ac:dyDescent="0.2">
      <c r="A261" s="128" t="s">
        <v>109</v>
      </c>
      <c r="B261" s="128" t="s">
        <v>110</v>
      </c>
      <c r="C261" s="128" t="s">
        <v>110</v>
      </c>
      <c r="D261" s="128" t="s">
        <v>28</v>
      </c>
      <c r="E261" s="129"/>
      <c r="F261" s="128" t="s">
        <v>409</v>
      </c>
      <c r="G261" s="128" t="s">
        <v>595</v>
      </c>
      <c r="H261" s="128" t="s">
        <v>15</v>
      </c>
      <c r="I261" s="128" t="s">
        <v>502</v>
      </c>
      <c r="J261" s="128"/>
      <c r="K261" s="128" t="s">
        <v>16</v>
      </c>
      <c r="L261" s="128"/>
      <c r="M261" s="128"/>
      <c r="N261" s="128"/>
    </row>
    <row r="262" spans="1:14" ht="76.5" x14ac:dyDescent="0.2">
      <c r="A262" s="128" t="s">
        <v>855</v>
      </c>
      <c r="B262" s="128" t="s">
        <v>856</v>
      </c>
      <c r="C262" s="128" t="s">
        <v>856</v>
      </c>
      <c r="D262" s="128" t="s">
        <v>28</v>
      </c>
      <c r="E262" s="129"/>
      <c r="F262" s="128" t="s">
        <v>409</v>
      </c>
      <c r="G262" s="128" t="s">
        <v>857</v>
      </c>
      <c r="H262" s="128" t="s">
        <v>15</v>
      </c>
      <c r="I262" s="128" t="s">
        <v>502</v>
      </c>
      <c r="J262" s="128"/>
      <c r="K262" s="128" t="s">
        <v>16</v>
      </c>
      <c r="L262" s="128"/>
      <c r="M262" s="128"/>
      <c r="N262" s="128"/>
    </row>
    <row r="263" spans="1:14" ht="76.5" x14ac:dyDescent="0.2">
      <c r="A263" s="128" t="s">
        <v>279</v>
      </c>
      <c r="B263" s="128" t="s">
        <v>280</v>
      </c>
      <c r="C263" s="128" t="s">
        <v>280</v>
      </c>
      <c r="D263" s="128" t="s">
        <v>28</v>
      </c>
      <c r="E263" s="129"/>
      <c r="F263" s="128" t="s">
        <v>409</v>
      </c>
      <c r="G263" s="128" t="s">
        <v>715</v>
      </c>
      <c r="H263" s="128" t="s">
        <v>15</v>
      </c>
      <c r="I263" s="128" t="s">
        <v>502</v>
      </c>
      <c r="J263" s="128"/>
      <c r="K263" s="128" t="s">
        <v>16</v>
      </c>
      <c r="L263" s="128"/>
      <c r="M263" s="128"/>
      <c r="N263" s="128"/>
    </row>
    <row r="264" spans="1:14" ht="76.5" x14ac:dyDescent="0.2">
      <c r="A264" s="128" t="s">
        <v>783</v>
      </c>
      <c r="B264" s="128" t="s">
        <v>784</v>
      </c>
      <c r="C264" s="128" t="s">
        <v>784</v>
      </c>
      <c r="D264" s="128" t="s">
        <v>28</v>
      </c>
      <c r="E264" s="129"/>
      <c r="F264" s="128" t="s">
        <v>409</v>
      </c>
      <c r="G264" s="128" t="s">
        <v>785</v>
      </c>
      <c r="H264" s="128" t="s">
        <v>15</v>
      </c>
      <c r="I264" s="128" t="s">
        <v>502</v>
      </c>
      <c r="J264" s="128"/>
      <c r="K264" s="128" t="s">
        <v>16</v>
      </c>
      <c r="L264" s="128"/>
      <c r="M264" s="128"/>
      <c r="N264" s="128"/>
    </row>
    <row r="265" spans="1:14" ht="89.25" x14ac:dyDescent="0.2">
      <c r="A265" s="128" t="s">
        <v>398</v>
      </c>
      <c r="B265" s="128" t="s">
        <v>62</v>
      </c>
      <c r="C265" s="128" t="s">
        <v>62</v>
      </c>
      <c r="D265" s="128" t="s">
        <v>28</v>
      </c>
      <c r="E265" s="129"/>
      <c r="F265" s="128" t="s">
        <v>409</v>
      </c>
      <c r="G265" s="128" t="s">
        <v>556</v>
      </c>
      <c r="H265" s="128" t="s">
        <v>15</v>
      </c>
      <c r="I265" s="128" t="s">
        <v>502</v>
      </c>
      <c r="J265" s="128"/>
      <c r="K265" s="128" t="s">
        <v>16</v>
      </c>
      <c r="L265" s="128"/>
      <c r="M265" s="128"/>
      <c r="N265" s="128"/>
    </row>
    <row r="266" spans="1:14" ht="191.25" x14ac:dyDescent="0.2">
      <c r="A266" s="128" t="s">
        <v>804</v>
      </c>
      <c r="B266" s="128" t="s">
        <v>805</v>
      </c>
      <c r="C266" s="128" t="s">
        <v>805</v>
      </c>
      <c r="D266" s="128" t="s">
        <v>28</v>
      </c>
      <c r="E266" s="129"/>
      <c r="F266" s="128" t="s">
        <v>409</v>
      </c>
      <c r="G266" s="128" t="s">
        <v>806</v>
      </c>
      <c r="H266" s="128" t="s">
        <v>15</v>
      </c>
      <c r="I266" s="128" t="s">
        <v>502</v>
      </c>
      <c r="J266" s="128"/>
      <c r="K266" s="128" t="s">
        <v>16</v>
      </c>
      <c r="L266" s="128"/>
      <c r="M266" s="128"/>
      <c r="N266" s="128"/>
    </row>
    <row r="267" spans="1:14" ht="89.25" x14ac:dyDescent="0.2">
      <c r="A267" s="128" t="s">
        <v>391</v>
      </c>
      <c r="B267" s="128" t="s">
        <v>108</v>
      </c>
      <c r="C267" s="128" t="s">
        <v>108</v>
      </c>
      <c r="D267" s="128" t="s">
        <v>28</v>
      </c>
      <c r="E267" s="129"/>
      <c r="F267" s="128" t="s">
        <v>409</v>
      </c>
      <c r="G267" s="128" t="s">
        <v>594</v>
      </c>
      <c r="H267" s="128" t="s">
        <v>15</v>
      </c>
      <c r="I267" s="128" t="s">
        <v>502</v>
      </c>
      <c r="J267" s="128"/>
      <c r="K267" s="128" t="s">
        <v>16</v>
      </c>
      <c r="L267" s="128"/>
      <c r="M267" s="128"/>
      <c r="N267" s="128"/>
    </row>
    <row r="268" spans="1:14" ht="153" x14ac:dyDescent="0.2">
      <c r="A268" s="128" t="s">
        <v>766</v>
      </c>
      <c r="B268" s="128" t="s">
        <v>519</v>
      </c>
      <c r="C268" s="128" t="s">
        <v>519</v>
      </c>
      <c r="D268" s="128" t="s">
        <v>28</v>
      </c>
      <c r="E268" s="129"/>
      <c r="F268" s="128" t="s">
        <v>409</v>
      </c>
      <c r="G268" s="128" t="s">
        <v>767</v>
      </c>
      <c r="H268" s="128" t="s">
        <v>15</v>
      </c>
      <c r="I268" s="128" t="s">
        <v>502</v>
      </c>
      <c r="J268" s="128"/>
      <c r="K268" s="128" t="s">
        <v>16</v>
      </c>
      <c r="L268" s="128"/>
      <c r="M268" s="128"/>
      <c r="N268" s="128"/>
    </row>
    <row r="269" spans="1:14" ht="165.75" x14ac:dyDescent="0.2">
      <c r="A269" s="128" t="s">
        <v>786</v>
      </c>
      <c r="B269" s="128" t="s">
        <v>787</v>
      </c>
      <c r="C269" s="128" t="s">
        <v>787</v>
      </c>
      <c r="D269" s="128" t="s">
        <v>28</v>
      </c>
      <c r="E269" s="129"/>
      <c r="F269" s="128" t="s">
        <v>411</v>
      </c>
      <c r="G269" s="128" t="s">
        <v>788</v>
      </c>
      <c r="H269" s="128" t="s">
        <v>15</v>
      </c>
      <c r="I269" s="128" t="s">
        <v>502</v>
      </c>
      <c r="J269" s="128" t="s">
        <v>410</v>
      </c>
      <c r="K269" s="128" t="s">
        <v>16</v>
      </c>
      <c r="L269" s="128"/>
      <c r="M269" s="128"/>
      <c r="N269" s="128"/>
    </row>
    <row r="270" spans="1:14" ht="165.75" x14ac:dyDescent="0.2">
      <c r="A270" s="128" t="s">
        <v>876</v>
      </c>
      <c r="B270" s="128" t="s">
        <v>877</v>
      </c>
      <c r="C270" s="128" t="s">
        <v>877</v>
      </c>
      <c r="D270" s="128" t="s">
        <v>28</v>
      </c>
      <c r="E270" s="129"/>
      <c r="F270" s="128" t="s">
        <v>413</v>
      </c>
      <c r="G270" s="128" t="s">
        <v>878</v>
      </c>
      <c r="H270" s="128" t="s">
        <v>15</v>
      </c>
      <c r="I270" s="128" t="s">
        <v>502</v>
      </c>
      <c r="J270" s="128" t="s">
        <v>410</v>
      </c>
      <c r="K270" s="128" t="s">
        <v>16</v>
      </c>
      <c r="L270" s="128"/>
      <c r="M270" s="128"/>
      <c r="N270" s="128"/>
    </row>
    <row r="271" spans="1:14" ht="51" x14ac:dyDescent="0.2">
      <c r="A271" s="128" t="s">
        <v>720</v>
      </c>
      <c r="B271" s="128" t="s">
        <v>721</v>
      </c>
      <c r="C271" s="128" t="s">
        <v>721</v>
      </c>
      <c r="D271" s="128" t="s">
        <v>28</v>
      </c>
      <c r="E271" s="129"/>
      <c r="F271" s="128" t="s">
        <v>409</v>
      </c>
      <c r="G271" s="128" t="s">
        <v>722</v>
      </c>
      <c r="H271" s="128" t="s">
        <v>15</v>
      </c>
      <c r="I271" s="128" t="s">
        <v>502</v>
      </c>
      <c r="J271" s="128"/>
      <c r="K271" s="128" t="s">
        <v>16</v>
      </c>
      <c r="L271" s="128"/>
      <c r="M271" s="128"/>
      <c r="N271" s="128"/>
    </row>
    <row r="272" spans="1:14" ht="76.5" x14ac:dyDescent="0.2">
      <c r="A272" s="128" t="s">
        <v>382</v>
      </c>
      <c r="B272" s="128" t="s">
        <v>171</v>
      </c>
      <c r="C272" s="128" t="s">
        <v>171</v>
      </c>
      <c r="D272" s="128" t="s">
        <v>28</v>
      </c>
      <c r="E272" s="129"/>
      <c r="F272" s="128" t="s">
        <v>409</v>
      </c>
      <c r="G272" s="128" t="s">
        <v>640</v>
      </c>
      <c r="H272" s="128" t="s">
        <v>15</v>
      </c>
      <c r="I272" s="128" t="s">
        <v>502</v>
      </c>
      <c r="J272" s="128"/>
      <c r="K272" s="128" t="s">
        <v>16</v>
      </c>
      <c r="L272" s="128"/>
      <c r="M272" s="128"/>
      <c r="N272" s="128"/>
    </row>
    <row r="273" spans="1:14" ht="165.75" x14ac:dyDescent="0.2">
      <c r="A273" s="128" t="s">
        <v>789</v>
      </c>
      <c r="B273" s="128" t="s">
        <v>790</v>
      </c>
      <c r="C273" s="128" t="s">
        <v>790</v>
      </c>
      <c r="D273" s="128" t="s">
        <v>28</v>
      </c>
      <c r="E273" s="129"/>
      <c r="F273" s="128" t="s">
        <v>409</v>
      </c>
      <c r="G273" s="128" t="s">
        <v>791</v>
      </c>
      <c r="H273" s="128" t="s">
        <v>15</v>
      </c>
      <c r="I273" s="128" t="s">
        <v>502</v>
      </c>
      <c r="J273" s="128"/>
      <c r="K273" s="128" t="s">
        <v>16</v>
      </c>
      <c r="L273" s="128"/>
      <c r="M273" s="128"/>
      <c r="N273" s="128"/>
    </row>
    <row r="274" spans="1:14" ht="76.5" x14ac:dyDescent="0.2">
      <c r="A274" s="128" t="s">
        <v>513</v>
      </c>
      <c r="B274" s="128" t="s">
        <v>241</v>
      </c>
      <c r="C274" s="128" t="s">
        <v>241</v>
      </c>
      <c r="D274" s="128" t="s">
        <v>28</v>
      </c>
      <c r="E274" s="129"/>
      <c r="F274" s="128" t="s">
        <v>409</v>
      </c>
      <c r="G274" s="128" t="s">
        <v>680</v>
      </c>
      <c r="H274" s="128" t="s">
        <v>15</v>
      </c>
      <c r="I274" s="128" t="s">
        <v>502</v>
      </c>
      <c r="J274" s="128"/>
      <c r="K274" s="128" t="s">
        <v>16</v>
      </c>
      <c r="L274" s="128"/>
      <c r="M274" s="128"/>
      <c r="N274" s="128"/>
    </row>
    <row r="275" spans="1:14" x14ac:dyDescent="0.2">
      <c r="A275" s="128"/>
      <c r="B275" s="128"/>
      <c r="C275" s="128"/>
      <c r="D275" s="128"/>
      <c r="E275" s="129"/>
      <c r="F275" s="128"/>
      <c r="G275" s="128"/>
      <c r="H275" s="128"/>
      <c r="I275" s="128"/>
      <c r="J275" s="128"/>
      <c r="K275" s="128"/>
      <c r="L275" s="128"/>
      <c r="M275" s="128"/>
      <c r="N275" s="128"/>
    </row>
    <row r="276" spans="1:14" x14ac:dyDescent="0.2">
      <c r="A276" s="128"/>
      <c r="B276" s="128"/>
      <c r="C276" s="128"/>
      <c r="D276" s="128"/>
      <c r="E276" s="129"/>
      <c r="F276" s="128"/>
      <c r="G276" s="128"/>
      <c r="H276" s="128"/>
      <c r="I276" s="128"/>
      <c r="J276" s="128"/>
      <c r="K276" s="128"/>
      <c r="L276" s="128"/>
      <c r="M276" s="128"/>
      <c r="N276" s="128"/>
    </row>
    <row r="277" spans="1:14" x14ac:dyDescent="0.2">
      <c r="A277" s="128"/>
      <c r="B277" s="128"/>
      <c r="C277" s="128"/>
      <c r="D277" s="128"/>
      <c r="E277" s="129"/>
      <c r="F277" s="128"/>
      <c r="G277" s="128"/>
      <c r="H277" s="128"/>
      <c r="I277" s="128"/>
      <c r="J277" s="128"/>
      <c r="K277" s="128"/>
      <c r="L277" s="128"/>
      <c r="M277" s="128"/>
      <c r="N277" s="128"/>
    </row>
    <row r="278" spans="1:14" x14ac:dyDescent="0.2">
      <c r="A278" s="128"/>
      <c r="B278" s="128"/>
      <c r="C278" s="128"/>
      <c r="D278" s="128"/>
      <c r="E278" s="129"/>
      <c r="F278" s="128"/>
      <c r="G278" s="128"/>
      <c r="H278" s="128"/>
      <c r="I278" s="128"/>
      <c r="J278" s="128"/>
      <c r="K278" s="128"/>
      <c r="L278" s="128"/>
      <c r="M278" s="128"/>
      <c r="N278" s="128"/>
    </row>
    <row r="279" spans="1:14" x14ac:dyDescent="0.2">
      <c r="A279" s="128"/>
      <c r="B279" s="128"/>
      <c r="C279" s="128"/>
      <c r="D279" s="128"/>
      <c r="E279" s="129"/>
      <c r="F279" s="128"/>
      <c r="G279" s="128"/>
      <c r="H279" s="128"/>
      <c r="I279" s="128"/>
      <c r="J279" s="128"/>
      <c r="K279" s="128"/>
      <c r="L279" s="128"/>
      <c r="M279" s="128"/>
      <c r="N279" s="128"/>
    </row>
    <row r="280" spans="1:14" x14ac:dyDescent="0.2">
      <c r="A280" s="128"/>
      <c r="B280" s="128"/>
      <c r="C280" s="128"/>
      <c r="D280" s="128"/>
      <c r="E280" s="129"/>
      <c r="F280" s="128"/>
      <c r="G280" s="128"/>
      <c r="H280" s="128"/>
      <c r="I280" s="128"/>
      <c r="J280" s="128"/>
      <c r="K280" s="128"/>
      <c r="L280" s="128"/>
      <c r="M280" s="128"/>
      <c r="N280" s="128"/>
    </row>
    <row r="281" spans="1:14" x14ac:dyDescent="0.2">
      <c r="A281" s="128"/>
      <c r="B281" s="128"/>
      <c r="C281" s="128"/>
      <c r="D281" s="128"/>
      <c r="E281" s="129"/>
      <c r="F281" s="128"/>
      <c r="G281" s="128"/>
      <c r="H281" s="128"/>
      <c r="I281" s="128"/>
      <c r="J281" s="128"/>
      <c r="K281" s="128"/>
      <c r="L281" s="128"/>
      <c r="M281" s="128"/>
      <c r="N281" s="128"/>
    </row>
    <row r="282" spans="1:14" x14ac:dyDescent="0.2">
      <c r="A282" s="128"/>
      <c r="B282" s="128"/>
      <c r="C282" s="128"/>
      <c r="D282" s="128"/>
      <c r="E282" s="129"/>
      <c r="F282" s="128"/>
      <c r="G282" s="128"/>
      <c r="H282" s="128"/>
      <c r="I282" s="128"/>
      <c r="J282" s="128"/>
      <c r="K282" s="128"/>
      <c r="L282" s="128"/>
      <c r="M282" s="128"/>
      <c r="N282" s="128"/>
    </row>
    <row r="283" spans="1:14" x14ac:dyDescent="0.2">
      <c r="A283" s="128"/>
      <c r="B283" s="128"/>
      <c r="C283" s="128"/>
      <c r="D283" s="128"/>
      <c r="E283" s="129"/>
      <c r="F283" s="128"/>
      <c r="G283" s="128"/>
      <c r="H283" s="128"/>
      <c r="I283" s="128"/>
      <c r="J283" s="128"/>
      <c r="K283" s="128"/>
      <c r="L283" s="128"/>
      <c r="M283" s="128"/>
      <c r="N283" s="128"/>
    </row>
    <row r="284" spans="1:14" x14ac:dyDescent="0.2">
      <c r="A284" s="128"/>
      <c r="B284" s="128"/>
      <c r="C284" s="128"/>
      <c r="D284" s="128"/>
      <c r="E284" s="129"/>
      <c r="F284" s="128"/>
      <c r="G284" s="128"/>
      <c r="H284" s="128"/>
      <c r="I284" s="128"/>
      <c r="J284" s="128"/>
      <c r="K284" s="128"/>
      <c r="L284" s="128"/>
      <c r="M284" s="128"/>
      <c r="N284" s="128"/>
    </row>
    <row r="285" spans="1:14" x14ac:dyDescent="0.2">
      <c r="A285" s="128"/>
      <c r="B285" s="128"/>
      <c r="C285" s="128"/>
      <c r="D285" s="128"/>
      <c r="E285" s="129"/>
      <c r="F285" s="128"/>
      <c r="G285" s="128"/>
      <c r="H285" s="128"/>
      <c r="I285" s="128"/>
      <c r="J285" s="128"/>
      <c r="K285" s="128"/>
      <c r="L285" s="128"/>
      <c r="M285" s="128"/>
      <c r="N285" s="128"/>
    </row>
    <row r="286" spans="1:14" x14ac:dyDescent="0.2">
      <c r="A286" s="128"/>
      <c r="B286" s="128"/>
      <c r="C286" s="128"/>
      <c r="D286" s="128"/>
      <c r="E286" s="129"/>
      <c r="F286" s="128"/>
      <c r="G286" s="128"/>
      <c r="H286" s="128"/>
      <c r="I286" s="128"/>
      <c r="J286" s="128"/>
      <c r="K286" s="128"/>
      <c r="L286" s="128"/>
      <c r="M286" s="128"/>
      <c r="N286" s="128"/>
    </row>
    <row r="287" spans="1:14" x14ac:dyDescent="0.2">
      <c r="A287" s="128"/>
      <c r="B287" s="128"/>
      <c r="C287" s="128"/>
      <c r="D287" s="128"/>
      <c r="E287" s="129"/>
      <c r="F287" s="128"/>
      <c r="G287" s="128"/>
      <c r="H287" s="128"/>
      <c r="I287" s="128"/>
      <c r="J287" s="128"/>
      <c r="K287" s="128"/>
      <c r="L287" s="128"/>
      <c r="M287" s="128"/>
      <c r="N287" s="128"/>
    </row>
    <row r="288" spans="1:14" x14ac:dyDescent="0.2">
      <c r="A288" s="128"/>
      <c r="B288" s="128"/>
      <c r="C288" s="128"/>
      <c r="D288" s="128"/>
      <c r="E288" s="129"/>
      <c r="F288" s="128"/>
      <c r="G288" s="128"/>
      <c r="H288" s="128"/>
      <c r="I288" s="128"/>
      <c r="J288" s="128"/>
      <c r="K288" s="128"/>
      <c r="L288" s="128"/>
      <c r="M288" s="128"/>
      <c r="N288" s="128"/>
    </row>
    <row r="289" spans="1:14" x14ac:dyDescent="0.2">
      <c r="A289" s="128"/>
      <c r="B289" s="128"/>
      <c r="C289" s="128"/>
      <c r="D289" s="128"/>
      <c r="E289" s="129"/>
      <c r="F289" s="128"/>
      <c r="G289" s="128"/>
      <c r="H289" s="128"/>
      <c r="I289" s="128"/>
      <c r="J289" s="128"/>
      <c r="K289" s="128"/>
      <c r="L289" s="128"/>
      <c r="M289" s="128"/>
      <c r="N289" s="128"/>
    </row>
    <row r="290" spans="1:14" x14ac:dyDescent="0.2">
      <c r="A290" s="128"/>
      <c r="B290" s="128"/>
      <c r="C290" s="128"/>
      <c r="D290" s="128"/>
      <c r="E290" s="129"/>
      <c r="F290" s="128"/>
      <c r="G290" s="128"/>
      <c r="H290" s="128"/>
      <c r="I290" s="128"/>
      <c r="J290" s="128"/>
      <c r="K290" s="128"/>
      <c r="L290" s="128"/>
      <c r="M290" s="128"/>
      <c r="N290" s="128"/>
    </row>
    <row r="291" spans="1:14" x14ac:dyDescent="0.2">
      <c r="A291" s="128"/>
      <c r="B291" s="128"/>
      <c r="C291" s="128"/>
      <c r="D291" s="128"/>
      <c r="E291" s="129"/>
      <c r="F291" s="128"/>
      <c r="G291" s="128"/>
      <c r="H291" s="128"/>
      <c r="I291" s="128"/>
      <c r="J291" s="128"/>
      <c r="K291" s="128"/>
      <c r="L291" s="128"/>
      <c r="M291" s="128"/>
      <c r="N291" s="128"/>
    </row>
    <row r="292" spans="1:14" x14ac:dyDescent="0.2">
      <c r="A292" s="128"/>
      <c r="B292" s="128"/>
      <c r="C292" s="128"/>
      <c r="D292" s="128"/>
      <c r="E292" s="129"/>
      <c r="F292" s="128"/>
      <c r="G292" s="128"/>
      <c r="H292" s="128"/>
      <c r="I292" s="128"/>
      <c r="J292" s="128"/>
      <c r="K292" s="128"/>
      <c r="L292" s="128"/>
      <c r="M292" s="128"/>
      <c r="N292" s="128"/>
    </row>
    <row r="293" spans="1:14" x14ac:dyDescent="0.2">
      <c r="A293" s="128"/>
      <c r="B293" s="128"/>
      <c r="C293" s="128"/>
      <c r="D293" s="128"/>
      <c r="E293" s="129"/>
      <c r="F293" s="128"/>
      <c r="G293" s="128"/>
      <c r="H293" s="128"/>
      <c r="I293" s="128"/>
      <c r="J293" s="128"/>
      <c r="K293" s="128"/>
      <c r="L293" s="128"/>
      <c r="M293" s="128"/>
      <c r="N293" s="128"/>
    </row>
    <row r="294" spans="1:14" x14ac:dyDescent="0.2">
      <c r="A294" s="128"/>
      <c r="B294" s="128"/>
      <c r="C294" s="128"/>
      <c r="D294" s="128"/>
      <c r="E294" s="129"/>
      <c r="F294" s="128"/>
      <c r="G294" s="128"/>
      <c r="H294" s="128"/>
      <c r="I294" s="128"/>
      <c r="J294" s="128"/>
      <c r="K294" s="128"/>
      <c r="L294" s="128"/>
      <c r="M294" s="128"/>
      <c r="N294" s="128"/>
    </row>
    <row r="295" spans="1:14" x14ac:dyDescent="0.2">
      <c r="A295" s="128"/>
      <c r="B295" s="128"/>
      <c r="C295" s="128"/>
      <c r="D295" s="128"/>
      <c r="E295" s="129"/>
      <c r="F295" s="128"/>
      <c r="G295" s="128"/>
      <c r="H295" s="128"/>
      <c r="I295" s="128"/>
      <c r="J295" s="128"/>
      <c r="K295" s="128"/>
      <c r="L295" s="128"/>
      <c r="M295" s="128"/>
      <c r="N295" s="128"/>
    </row>
    <row r="296" spans="1:14" x14ac:dyDescent="0.2">
      <c r="A296" s="128"/>
      <c r="B296" s="128"/>
      <c r="C296" s="128"/>
      <c r="D296" s="128"/>
      <c r="E296" s="129"/>
      <c r="F296" s="128"/>
      <c r="G296" s="128"/>
      <c r="H296" s="128"/>
      <c r="I296" s="128"/>
      <c r="J296" s="128"/>
      <c r="K296" s="128"/>
      <c r="L296" s="128"/>
      <c r="M296" s="128"/>
      <c r="N296" s="128"/>
    </row>
    <row r="297" spans="1:14" x14ac:dyDescent="0.2">
      <c r="A297" s="128"/>
      <c r="B297" s="128"/>
      <c r="C297" s="128"/>
      <c r="D297" s="128"/>
      <c r="E297" s="129"/>
      <c r="F297" s="128"/>
      <c r="G297" s="128"/>
      <c r="H297" s="128"/>
      <c r="I297" s="128"/>
      <c r="J297" s="128"/>
      <c r="K297" s="128"/>
      <c r="L297" s="128"/>
      <c r="M297" s="128"/>
      <c r="N297" s="128"/>
    </row>
    <row r="298" spans="1:14" x14ac:dyDescent="0.2">
      <c r="A298" s="128"/>
      <c r="B298" s="128"/>
      <c r="C298" s="128"/>
      <c r="D298" s="128"/>
      <c r="E298" s="129"/>
      <c r="F298" s="128"/>
      <c r="G298" s="128"/>
      <c r="H298" s="128"/>
      <c r="I298" s="128"/>
      <c r="J298" s="128"/>
      <c r="K298" s="128"/>
      <c r="L298" s="128"/>
      <c r="M298" s="128"/>
      <c r="N298" s="128"/>
    </row>
    <row r="299" spans="1:14" x14ac:dyDescent="0.2">
      <c r="A299" s="128"/>
      <c r="B299" s="128"/>
      <c r="C299" s="128"/>
      <c r="D299" s="128"/>
      <c r="E299" s="129"/>
      <c r="F299" s="128"/>
      <c r="G299" s="128"/>
      <c r="H299" s="128"/>
      <c r="I299" s="128"/>
      <c r="J299" s="128"/>
      <c r="K299" s="128"/>
      <c r="L299" s="128"/>
      <c r="M299" s="128"/>
      <c r="N299" s="128"/>
    </row>
    <row r="300" spans="1:14" x14ac:dyDescent="0.2">
      <c r="A300" s="128"/>
      <c r="B300" s="128"/>
      <c r="C300" s="128"/>
      <c r="D300" s="128"/>
      <c r="E300" s="129"/>
      <c r="F300" s="128"/>
      <c r="G300" s="128"/>
      <c r="H300" s="128"/>
      <c r="I300" s="128"/>
      <c r="J300" s="128"/>
      <c r="K300" s="128"/>
      <c r="L300" s="128"/>
      <c r="M300" s="128"/>
      <c r="N300" s="128"/>
    </row>
    <row r="301" spans="1:14" x14ac:dyDescent="0.2">
      <c r="A301" s="128"/>
      <c r="B301" s="128"/>
      <c r="C301" s="128"/>
      <c r="D301" s="128"/>
      <c r="E301" s="129"/>
      <c r="F301" s="128"/>
      <c r="G301" s="128"/>
      <c r="H301" s="128"/>
      <c r="I301" s="128"/>
      <c r="J301" s="128"/>
      <c r="K301" s="128"/>
      <c r="L301" s="128"/>
      <c r="M301" s="128"/>
      <c r="N301" s="128"/>
    </row>
    <row r="302" spans="1:14" x14ac:dyDescent="0.2">
      <c r="A302" s="128"/>
      <c r="B302" s="128"/>
      <c r="C302" s="128"/>
      <c r="D302" s="128"/>
      <c r="E302" s="129"/>
      <c r="F302" s="128"/>
      <c r="G302" s="128"/>
      <c r="H302" s="128"/>
      <c r="I302" s="128"/>
      <c r="J302" s="128"/>
      <c r="K302" s="128"/>
      <c r="L302" s="128"/>
      <c r="M302" s="128"/>
      <c r="N302" s="128"/>
    </row>
    <row r="303" spans="1:14" x14ac:dyDescent="0.2">
      <c r="A303" s="128"/>
      <c r="B303" s="128"/>
      <c r="C303" s="128"/>
      <c r="D303" s="128"/>
      <c r="E303" s="129"/>
      <c r="F303" s="128"/>
      <c r="G303" s="128"/>
      <c r="H303" s="128"/>
      <c r="I303" s="128"/>
      <c r="J303" s="128"/>
      <c r="K303" s="128"/>
      <c r="L303" s="128"/>
      <c r="M303" s="128"/>
      <c r="N303" s="128"/>
    </row>
    <row r="304" spans="1:14" x14ac:dyDescent="0.2">
      <c r="A304" s="128"/>
      <c r="B304" s="128"/>
      <c r="C304" s="128"/>
      <c r="D304" s="128"/>
      <c r="E304" s="129"/>
      <c r="F304" s="128"/>
      <c r="G304" s="128"/>
      <c r="H304" s="128"/>
      <c r="I304" s="128"/>
      <c r="J304" s="128"/>
      <c r="K304" s="128"/>
      <c r="L304" s="128"/>
      <c r="M304" s="128"/>
      <c r="N304" s="128"/>
    </row>
    <row r="305" spans="1:14" x14ac:dyDescent="0.2">
      <c r="A305" s="128"/>
      <c r="B305" s="128"/>
      <c r="C305" s="128"/>
      <c r="D305" s="128"/>
      <c r="E305" s="129"/>
      <c r="F305" s="128"/>
      <c r="G305" s="128"/>
      <c r="H305" s="128"/>
      <c r="I305" s="128"/>
      <c r="J305" s="128"/>
      <c r="K305" s="128"/>
      <c r="L305" s="128"/>
      <c r="M305" s="128"/>
      <c r="N305" s="128"/>
    </row>
    <row r="306" spans="1:14" x14ac:dyDescent="0.2">
      <c r="A306" s="128"/>
      <c r="B306" s="128"/>
      <c r="C306" s="128"/>
      <c r="D306" s="128"/>
      <c r="E306" s="129"/>
      <c r="F306" s="128"/>
      <c r="G306" s="128"/>
      <c r="H306" s="128"/>
      <c r="I306" s="128"/>
      <c r="J306" s="128"/>
      <c r="K306" s="128"/>
      <c r="L306" s="128"/>
      <c r="M306" s="128"/>
      <c r="N306" s="128"/>
    </row>
  </sheetData>
  <autoFilter ref="A1:N1" xr:uid="{00000000-0001-0000-0300-000000000000}">
    <sortState xmlns:xlrd2="http://schemas.microsoft.com/office/spreadsheetml/2017/richdata2" ref="A2:N289">
      <sortCondition ref="A1"/>
    </sortState>
  </autoFilter>
  <sortState xmlns:xlrd2="http://schemas.microsoft.com/office/spreadsheetml/2017/richdata2" ref="A2:N290">
    <sortCondition ref="A2:A290"/>
  </sortState>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
  <sheetViews>
    <sheetView workbookViewId="0"/>
  </sheetViews>
  <sheetFormatPr defaultColWidth="8" defaultRowHeight="12.75" x14ac:dyDescent="0.2"/>
  <cols>
    <col min="1" max="16" width="23.42578125" style="122" customWidth="1"/>
    <col min="17" max="16384" width="8" style="122"/>
  </cols>
  <sheetData>
    <row r="1" spans="1:16" ht="25.5" x14ac:dyDescent="0.2">
      <c r="A1" s="126" t="s">
        <v>291</v>
      </c>
      <c r="B1" s="126" t="s">
        <v>293</v>
      </c>
      <c r="C1" s="126" t="s">
        <v>294</v>
      </c>
      <c r="D1" s="126" t="s">
        <v>18</v>
      </c>
      <c r="E1" s="126" t="s">
        <v>295</v>
      </c>
      <c r="F1" s="126" t="s">
        <v>296</v>
      </c>
      <c r="G1" s="126" t="s">
        <v>297</v>
      </c>
      <c r="H1" s="126" t="s">
        <v>298</v>
      </c>
      <c r="I1" s="126" t="s">
        <v>299</v>
      </c>
      <c r="J1" s="126" t="s">
        <v>300</v>
      </c>
      <c r="K1" s="126" t="s">
        <v>301</v>
      </c>
      <c r="L1" s="126" t="s">
        <v>302</v>
      </c>
      <c r="M1" s="126" t="s">
        <v>303</v>
      </c>
      <c r="N1" s="126" t="s">
        <v>304</v>
      </c>
      <c r="O1" s="126" t="s">
        <v>305</v>
      </c>
      <c r="P1" s="126" t="s">
        <v>292</v>
      </c>
    </row>
    <row r="2" spans="1:16" x14ac:dyDescent="0.2">
      <c r="A2" s="125" t="s">
        <v>499</v>
      </c>
      <c r="B2" s="123" t="s">
        <v>501</v>
      </c>
      <c r="C2" s="123" t="s">
        <v>306</v>
      </c>
      <c r="D2" s="123" t="s">
        <v>500</v>
      </c>
      <c r="E2" s="123"/>
      <c r="F2" s="124" t="s">
        <v>307</v>
      </c>
      <c r="G2" s="124" t="s">
        <v>307</v>
      </c>
      <c r="H2" s="124" t="s">
        <v>307</v>
      </c>
      <c r="I2" s="124" t="s">
        <v>308</v>
      </c>
      <c r="J2" s="123" t="s">
        <v>499</v>
      </c>
      <c r="K2" s="124" t="s">
        <v>307</v>
      </c>
      <c r="L2" s="124" t="s">
        <v>307</v>
      </c>
      <c r="M2" s="123"/>
      <c r="N2" s="123"/>
      <c r="O2" s="124" t="s">
        <v>307</v>
      </c>
      <c r="P2" s="123"/>
    </row>
    <row r="3" spans="1:16" ht="25.5" x14ac:dyDescent="0.2">
      <c r="A3" s="125" t="s">
        <v>343</v>
      </c>
      <c r="B3" s="123" t="s">
        <v>312</v>
      </c>
      <c r="C3" s="123" t="s">
        <v>306</v>
      </c>
      <c r="D3" s="123" t="s">
        <v>344</v>
      </c>
      <c r="E3" s="123"/>
      <c r="F3" s="124" t="s">
        <v>307</v>
      </c>
      <c r="G3" s="124" t="s">
        <v>307</v>
      </c>
      <c r="H3" s="124" t="s">
        <v>307</v>
      </c>
      <c r="I3" s="124" t="s">
        <v>307</v>
      </c>
      <c r="J3" s="123" t="s">
        <v>343</v>
      </c>
      <c r="K3" s="124" t="s">
        <v>308</v>
      </c>
      <c r="L3" s="124" t="s">
        <v>308</v>
      </c>
      <c r="M3" s="123"/>
      <c r="N3" s="123"/>
      <c r="O3" s="124" t="s">
        <v>308</v>
      </c>
      <c r="P3" s="123"/>
    </row>
    <row r="4" spans="1:16" ht="89.25" x14ac:dyDescent="0.2">
      <c r="A4" s="125" t="s">
        <v>310</v>
      </c>
      <c r="B4" s="123" t="s">
        <v>498</v>
      </c>
      <c r="C4" s="123" t="s">
        <v>306</v>
      </c>
      <c r="D4" s="123" t="s">
        <v>311</v>
      </c>
      <c r="E4" s="123"/>
      <c r="F4" s="124" t="s">
        <v>307</v>
      </c>
      <c r="G4" s="124" t="s">
        <v>307</v>
      </c>
      <c r="H4" s="124" t="s">
        <v>307</v>
      </c>
      <c r="I4" s="124" t="s">
        <v>307</v>
      </c>
      <c r="J4" s="123" t="s">
        <v>497</v>
      </c>
      <c r="K4" s="124" t="s">
        <v>308</v>
      </c>
      <c r="L4" s="124" t="s">
        <v>307</v>
      </c>
      <c r="M4" s="123"/>
      <c r="N4" s="123"/>
      <c r="O4" s="124" t="s">
        <v>308</v>
      </c>
      <c r="P4" s="123"/>
    </row>
    <row r="5" spans="1:16" x14ac:dyDescent="0.2">
      <c r="A5" s="125" t="s">
        <v>313</v>
      </c>
      <c r="B5" s="123" t="s">
        <v>309</v>
      </c>
      <c r="C5" s="123" t="s">
        <v>306</v>
      </c>
      <c r="D5" s="123" t="s">
        <v>314</v>
      </c>
      <c r="E5" s="123"/>
      <c r="F5" s="124" t="s">
        <v>307</v>
      </c>
      <c r="G5" s="124" t="s">
        <v>307</v>
      </c>
      <c r="H5" s="124" t="s">
        <v>307</v>
      </c>
      <c r="I5" s="124" t="s">
        <v>308</v>
      </c>
      <c r="J5" s="123" t="s">
        <v>496</v>
      </c>
      <c r="K5" s="124" t="s">
        <v>308</v>
      </c>
      <c r="L5" s="124" t="s">
        <v>307</v>
      </c>
      <c r="M5" s="123"/>
      <c r="N5" s="123"/>
      <c r="O5" s="124" t="s">
        <v>308</v>
      </c>
      <c r="P5" s="123"/>
    </row>
    <row r="6" spans="1:16" ht="51" x14ac:dyDescent="0.2">
      <c r="A6" s="125" t="s">
        <v>495</v>
      </c>
      <c r="B6" s="123" t="s">
        <v>494</v>
      </c>
      <c r="C6" s="123" t="s">
        <v>306</v>
      </c>
      <c r="D6" s="123" t="s">
        <v>493</v>
      </c>
      <c r="E6" s="123"/>
      <c r="F6" s="124" t="s">
        <v>307</v>
      </c>
      <c r="G6" s="124" t="s">
        <v>307</v>
      </c>
      <c r="H6" s="124" t="s">
        <v>307</v>
      </c>
      <c r="I6" s="124" t="s">
        <v>308</v>
      </c>
      <c r="J6" s="123" t="s">
        <v>492</v>
      </c>
      <c r="K6" s="124" t="s">
        <v>307</v>
      </c>
      <c r="L6" s="124" t="s">
        <v>307</v>
      </c>
      <c r="M6" s="123"/>
      <c r="N6" s="123"/>
      <c r="O6" s="124" t="s">
        <v>308</v>
      </c>
      <c r="P6" s="123" t="s">
        <v>491</v>
      </c>
    </row>
    <row r="7" spans="1:16" x14ac:dyDescent="0.2">
      <c r="A7" s="125" t="s">
        <v>488</v>
      </c>
      <c r="B7" s="123" t="s">
        <v>490</v>
      </c>
      <c r="C7" s="123" t="s">
        <v>306</v>
      </c>
      <c r="D7" s="123" t="s">
        <v>489</v>
      </c>
      <c r="E7" s="123"/>
      <c r="F7" s="124" t="s">
        <v>307</v>
      </c>
      <c r="G7" s="124" t="s">
        <v>307</v>
      </c>
      <c r="H7" s="124" t="s">
        <v>307</v>
      </c>
      <c r="I7" s="124" t="s">
        <v>308</v>
      </c>
      <c r="J7" s="123" t="s">
        <v>488</v>
      </c>
      <c r="K7" s="124" t="s">
        <v>308</v>
      </c>
      <c r="L7" s="124" t="s">
        <v>308</v>
      </c>
      <c r="M7" s="123"/>
      <c r="N7" s="123"/>
      <c r="O7" s="124" t="s">
        <v>308</v>
      </c>
      <c r="P7" s="123"/>
    </row>
    <row r="8" spans="1:16" ht="51" x14ac:dyDescent="0.2">
      <c r="A8" s="125" t="s">
        <v>315</v>
      </c>
      <c r="B8" s="123" t="s">
        <v>315</v>
      </c>
      <c r="C8" s="123" t="s">
        <v>306</v>
      </c>
      <c r="D8" s="123" t="s">
        <v>316</v>
      </c>
      <c r="E8" s="123"/>
      <c r="F8" s="124" t="s">
        <v>307</v>
      </c>
      <c r="G8" s="124" t="s">
        <v>307</v>
      </c>
      <c r="H8" s="124" t="s">
        <v>307</v>
      </c>
      <c r="I8" s="124" t="s">
        <v>307</v>
      </c>
      <c r="J8" s="123" t="s">
        <v>487</v>
      </c>
      <c r="K8" s="124" t="s">
        <v>307</v>
      </c>
      <c r="L8" s="124" t="s">
        <v>307</v>
      </c>
      <c r="M8" s="123"/>
      <c r="N8" s="123"/>
      <c r="O8" s="124" t="s">
        <v>308</v>
      </c>
      <c r="P8" s="123"/>
    </row>
    <row r="9" spans="1:16" ht="409.5" x14ac:dyDescent="0.2">
      <c r="A9" s="125" t="s">
        <v>317</v>
      </c>
      <c r="B9" s="123" t="s">
        <v>312</v>
      </c>
      <c r="C9" s="123" t="s">
        <v>306</v>
      </c>
      <c r="D9" s="123" t="s">
        <v>318</v>
      </c>
      <c r="E9" s="123"/>
      <c r="F9" s="124" t="s">
        <v>307</v>
      </c>
      <c r="G9" s="124" t="s">
        <v>307</v>
      </c>
      <c r="H9" s="124" t="s">
        <v>307</v>
      </c>
      <c r="I9" s="124" t="s">
        <v>307</v>
      </c>
      <c r="J9" s="123" t="s">
        <v>486</v>
      </c>
      <c r="K9" s="124" t="s">
        <v>308</v>
      </c>
      <c r="L9" s="124" t="s">
        <v>308</v>
      </c>
      <c r="M9" s="123"/>
      <c r="N9" s="123"/>
      <c r="O9" s="124" t="s">
        <v>308</v>
      </c>
      <c r="P9" s="123"/>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Expense Report</vt:lpstr>
      <vt:lpstr>Continuation Sheet</vt:lpstr>
      <vt:lpstr>Student Orgs</vt:lpstr>
      <vt:lpstr>Spend Categories</vt:lpstr>
    </vt:vector>
  </TitlesOfParts>
  <Company>Worcester Polytechnic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Jillian</dc:creator>
  <cp:lastModifiedBy>Manoogian, Kevin</cp:lastModifiedBy>
  <cp:lastPrinted>2018-11-02T02:39:59Z</cp:lastPrinted>
  <dcterms:created xsi:type="dcterms:W3CDTF">2012-10-23T17:35:40Z</dcterms:created>
  <dcterms:modified xsi:type="dcterms:W3CDTF">2024-08-19T20:39:36Z</dcterms:modified>
</cp:coreProperties>
</file>